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9"/>
  </bookViews>
  <sheets>
    <sheet name="senas" sheetId="1" r:id="rId1"/>
    <sheet name="sriubos reginai" sheetId="2" r:id="rId2"/>
    <sheet name="su sriubom" sheetId="3" r:id="rId3"/>
    <sheet name="balandis" sheetId="4" r:id="rId4"/>
    <sheet name="kovas" sheetId="5" r:id="rId5"/>
    <sheet name="vasaris" sheetId="6" r:id="rId6"/>
    <sheet name="sausis" sheetId="7" r:id="rId7"/>
    <sheet name="lapkritis" sheetId="8" r:id="rId8"/>
    <sheet name="Pardavimai" sheetId="9" r:id="rId9"/>
    <sheet name="VSC" sheetId="10" r:id="rId10"/>
  </sheets>
  <definedNames/>
  <calcPr fullCalcOnLoad="1"/>
</workbook>
</file>

<file path=xl/sharedStrings.xml><?xml version="1.0" encoding="utf-8"?>
<sst xmlns="http://schemas.openxmlformats.org/spreadsheetml/2006/main" count="2725" uniqueCount="463">
  <si>
    <t>Rajonų</t>
  </si>
  <si>
    <t>Patiekalo pavadinimas</t>
  </si>
  <si>
    <t>psl</t>
  </si>
  <si>
    <t>1-4 kl.</t>
  </si>
  <si>
    <t>Kaina</t>
  </si>
  <si>
    <t>Svoris</t>
  </si>
  <si>
    <t>savikaina</t>
  </si>
  <si>
    <t>Savikaina</t>
  </si>
  <si>
    <t>Kcal.</t>
  </si>
  <si>
    <t>Balt.</t>
  </si>
  <si>
    <t>Rieb.</t>
  </si>
  <si>
    <t>Angl.</t>
  </si>
  <si>
    <t>5-12 kl.</t>
  </si>
  <si>
    <t>svoris</t>
  </si>
  <si>
    <t>Išeiga g</t>
  </si>
  <si>
    <t>bruto</t>
  </si>
  <si>
    <t>neto</t>
  </si>
  <si>
    <t>be PVM</t>
  </si>
  <si>
    <t>su PVM</t>
  </si>
  <si>
    <t>1 Diena</t>
  </si>
  <si>
    <t xml:space="preserve">Žirnių sriuba su perlinėmis kruopomis </t>
  </si>
  <si>
    <t>Virti varškėčiai ,,Tinginėliai,, su grietine (virti)</t>
  </si>
  <si>
    <t>150/20</t>
  </si>
  <si>
    <t>200/30</t>
  </si>
  <si>
    <t>Burokėlių salotos</t>
  </si>
  <si>
    <t>Obuoliai 1vnt</t>
  </si>
  <si>
    <t>Kinrožių gėrimas</t>
  </si>
  <si>
    <t xml:space="preserve">Juoda duona </t>
  </si>
  <si>
    <t>Viso:</t>
  </si>
  <si>
    <t>2 Diena</t>
  </si>
  <si>
    <t xml:space="preserve">Burokėlių sriuba su bulvėmis ir grietine  </t>
  </si>
  <si>
    <t>200/10</t>
  </si>
  <si>
    <t>250/10</t>
  </si>
  <si>
    <t>Kiaulienos guliašas su daržovėmis  (troškinta)</t>
  </si>
  <si>
    <t>75/75</t>
  </si>
  <si>
    <t>85/50</t>
  </si>
  <si>
    <t xml:space="preserve">Bulvių koše </t>
  </si>
  <si>
    <t>Kopūstų salotos su aliejumi</t>
  </si>
  <si>
    <t>Sultys</t>
  </si>
  <si>
    <t>Apelsinas 1vnt</t>
  </si>
  <si>
    <t>Juoda ruginė duona</t>
  </si>
  <si>
    <t>3 Diena</t>
  </si>
  <si>
    <t xml:space="preserve">Pupelių ir daržovių sriuba  </t>
  </si>
  <si>
    <t>Troškinta jautiena su pupelėmis (troškinta)</t>
  </si>
  <si>
    <t>Grikių koše</t>
  </si>
  <si>
    <t>Konservuoti agurkai</t>
  </si>
  <si>
    <t>Obuolių kompotas</t>
  </si>
  <si>
    <t>4 Diena</t>
  </si>
  <si>
    <t>Rūgštynių ir bulvių sriuba su grietine</t>
  </si>
  <si>
    <t>Kepti žuvies maltiniai   (kepti)</t>
  </si>
  <si>
    <t xml:space="preserve">Šviežių daržovių salotos su  aliejumi </t>
  </si>
  <si>
    <t>Troškintos morkos su grietinės padažu</t>
  </si>
  <si>
    <t xml:space="preserve">Juoda ruginė duona </t>
  </si>
  <si>
    <t>5 Diena</t>
  </si>
  <si>
    <t xml:space="preserve">Džiovintų vaisių saldi sriuba </t>
  </si>
  <si>
    <t>Vištienos maltinukai (kepti)</t>
  </si>
  <si>
    <t xml:space="preserve">Baltas padažas </t>
  </si>
  <si>
    <t>Šviežių daržovių salotos su  aliejumi</t>
  </si>
  <si>
    <t xml:space="preserve">Biri ryžių košė </t>
  </si>
  <si>
    <t>Pomidorai švieži</t>
  </si>
  <si>
    <t>6 Diena</t>
  </si>
  <si>
    <t>Raugintų kopūstų sriuba su grietine</t>
  </si>
  <si>
    <t>Plovas su daržovėmis (troškinta)</t>
  </si>
  <si>
    <t xml:space="preserve">Tarkuotos morkos </t>
  </si>
  <si>
    <t>Vyšnių kompotas</t>
  </si>
  <si>
    <t>Kivi</t>
  </si>
  <si>
    <r>
      <t>Juoda duona</t>
    </r>
    <r>
      <rPr>
        <sz val="10"/>
        <color indexed="10"/>
        <rFont val="Arial"/>
        <family val="2"/>
      </rPr>
      <t xml:space="preserve"> </t>
    </r>
  </si>
  <si>
    <t>7 Diena</t>
  </si>
  <si>
    <t xml:space="preserve">Daržovių sriuba su žirneliais </t>
  </si>
  <si>
    <t>Makaronai su pieniškom dešrelėm (virta)</t>
  </si>
  <si>
    <t>Agurkai švieži</t>
  </si>
  <si>
    <t>Bananas</t>
  </si>
  <si>
    <t>8 Diena</t>
  </si>
  <si>
    <t>Paukštienos sultinys su ryžiais</t>
  </si>
  <si>
    <t>Troškinta vištiena su daržovėmis (troškinta)</t>
  </si>
  <si>
    <t>Virti makaronai</t>
  </si>
  <si>
    <t>Jogurtas</t>
  </si>
  <si>
    <t>9 Diena</t>
  </si>
  <si>
    <t xml:space="preserve">Vegetariška sriuba su perlinėm kruopom </t>
  </si>
  <si>
    <t>Bulvinės bandelės (Švilpikai) (kepti)</t>
  </si>
  <si>
    <t>Grietinės sviesto padažas</t>
  </si>
  <si>
    <t>Morkų salierų ir obuolių salotos</t>
  </si>
  <si>
    <t>Kiviai</t>
  </si>
  <si>
    <t>10 Diena</t>
  </si>
  <si>
    <t>Ukrainietiški barščiai su grietine</t>
  </si>
  <si>
    <t>Žuvis su kepintom daržovėm  (Kepta-troškinta)</t>
  </si>
  <si>
    <t>Kompotas su vyšniomis</t>
  </si>
  <si>
    <t>11 Diena</t>
  </si>
  <si>
    <t>Šviežių  kopūstų ir bulvių sriuba su grietine</t>
  </si>
  <si>
    <t>Varškės pudingas su uogiene ir grietine (keptas)</t>
  </si>
  <si>
    <t>150/20/20</t>
  </si>
  <si>
    <t>180/30/20</t>
  </si>
  <si>
    <t>Morkų  salotos</t>
  </si>
  <si>
    <t>12 Diena</t>
  </si>
  <si>
    <t xml:space="preserve"> Vištienos kepsneliai (kepta)</t>
  </si>
  <si>
    <t>Ryžių košė</t>
  </si>
  <si>
    <t>Juoda duona ruginė</t>
  </si>
  <si>
    <t>13 Diena</t>
  </si>
  <si>
    <t>Kotletas ,,Berželis,, (keptas)</t>
  </si>
  <si>
    <t xml:space="preserve">Duona </t>
  </si>
  <si>
    <t>14 Diena</t>
  </si>
  <si>
    <t>1-4 kl</t>
  </si>
  <si>
    <t>5-12</t>
  </si>
  <si>
    <t>Troškinta žuvis  (troškinta)</t>
  </si>
  <si>
    <t>Konservuoti žalieji žirneliai</t>
  </si>
  <si>
    <t>15 Diena</t>
  </si>
  <si>
    <t>Bulvienė su ryžiais</t>
  </si>
  <si>
    <t>Daržovių troškinys  (troškinta)</t>
  </si>
  <si>
    <t>Pieniškos dešrelės  (virta)</t>
  </si>
  <si>
    <t>Pomidorai</t>
  </si>
  <si>
    <t>16 Diena</t>
  </si>
  <si>
    <t>1-4</t>
  </si>
  <si>
    <t>Bulvių plokštainis su paukštiena (keptas)</t>
  </si>
  <si>
    <t>Pekino kopūstų ir vaisių salotos</t>
  </si>
  <si>
    <t>17 Diena</t>
  </si>
  <si>
    <t>Pieniška daržovių sriuba</t>
  </si>
  <si>
    <t>Mėsos kukuliai su kopūstais ir rausvu padažu(troškinti)</t>
  </si>
  <si>
    <t>75/30</t>
  </si>
  <si>
    <t>100/30</t>
  </si>
  <si>
    <t>18 Diena</t>
  </si>
  <si>
    <t>1-4kl</t>
  </si>
  <si>
    <t>Varškės kukulaičiai su virtom bulvėm ir grietinės padažu</t>
  </si>
  <si>
    <t>150/30</t>
  </si>
  <si>
    <t>Šviežių daržovių salotos</t>
  </si>
  <si>
    <t>19 Diena</t>
  </si>
  <si>
    <t>Agurkinė sriuba su bulvėm ir grietine</t>
  </si>
  <si>
    <t>Netikras zuikis  (keptas)</t>
  </si>
  <si>
    <t>Raugintų kopūstų  salotos</t>
  </si>
  <si>
    <t xml:space="preserve">Sultys </t>
  </si>
  <si>
    <t>20 Diena</t>
  </si>
  <si>
    <t>Žirnių sriuba su bulvėmis</t>
  </si>
  <si>
    <t>Ryžių daržovių ir mėsos troškinys (troškintas)</t>
  </si>
  <si>
    <t>iš viso per 20dienų</t>
  </si>
  <si>
    <t>Rp.Nr.</t>
  </si>
  <si>
    <t>Išeiga</t>
  </si>
  <si>
    <t>Baltymai</t>
  </si>
  <si>
    <t>Riebalai</t>
  </si>
  <si>
    <t>Kalorijos</t>
  </si>
  <si>
    <t>Svetainės kotletas</t>
  </si>
  <si>
    <t>25A</t>
  </si>
  <si>
    <t>82,5/7,5</t>
  </si>
  <si>
    <t>Juoda duona</t>
  </si>
  <si>
    <t>1Š</t>
  </si>
  <si>
    <t>Biri grikių kruopų košė</t>
  </si>
  <si>
    <t>7Gar</t>
  </si>
  <si>
    <t>Daržovių mišinys "Pavasaris" su grietinės-pomidorų padažu</t>
  </si>
  <si>
    <t>10Gar</t>
  </si>
  <si>
    <t>Vaisiai</t>
  </si>
  <si>
    <t>Viso</t>
  </si>
  <si>
    <t xml:space="preserve">Karališki balandėliai </t>
  </si>
  <si>
    <t>63A</t>
  </si>
  <si>
    <t>150</t>
  </si>
  <si>
    <t>Grietinės-pomidorų padažas</t>
  </si>
  <si>
    <t>2P</t>
  </si>
  <si>
    <t>30</t>
  </si>
  <si>
    <t>Virtos bulvės su sviestu</t>
  </si>
  <si>
    <t>2Gar</t>
  </si>
  <si>
    <t>Agurkai marinuoti</t>
  </si>
  <si>
    <t>46S</t>
  </si>
  <si>
    <t xml:space="preserve">Žuvies šnicelis </t>
  </si>
  <si>
    <t>45A</t>
  </si>
  <si>
    <t>20</t>
  </si>
  <si>
    <t>Virtos  bulvės su sviestu</t>
  </si>
  <si>
    <t>Žalių žirnelių salotos</t>
  </si>
  <si>
    <t>50S</t>
  </si>
  <si>
    <t xml:space="preserve">Bulvių piršteliai su varške </t>
  </si>
  <si>
    <t>59A</t>
  </si>
  <si>
    <t>Sviesto-grietinės padažas</t>
  </si>
  <si>
    <t>3P</t>
  </si>
  <si>
    <t>Kiaulienos kepsnys</t>
  </si>
  <si>
    <t>8A</t>
  </si>
  <si>
    <t>Bulvių košė</t>
  </si>
  <si>
    <t>4Gar</t>
  </si>
  <si>
    <t>Švž. kopūstų salotos su agurkais ir pomidorais</t>
  </si>
  <si>
    <t>2S</t>
  </si>
  <si>
    <t>Desertinė varškė 1,1%</t>
  </si>
  <si>
    <t>Krekenavos kepsnys</t>
  </si>
  <si>
    <t>17A</t>
  </si>
  <si>
    <t>Marinuotų burokėlių salotos su ž.žirneliais</t>
  </si>
  <si>
    <t>17S</t>
  </si>
  <si>
    <t>Kiaulienos guliašas</t>
  </si>
  <si>
    <t>1A</t>
  </si>
  <si>
    <t>75/45</t>
  </si>
  <si>
    <t>Morkų-porų-obuolių salotos</t>
  </si>
  <si>
    <t>14S</t>
  </si>
  <si>
    <t>Sūris Pik-Nik</t>
  </si>
  <si>
    <t xml:space="preserve">Koldūnai </t>
  </si>
  <si>
    <t>81A</t>
  </si>
  <si>
    <t>Grietinė</t>
  </si>
  <si>
    <t>14P</t>
  </si>
  <si>
    <t>Razinų kompotas</t>
  </si>
  <si>
    <t>15G</t>
  </si>
  <si>
    <t>200</t>
  </si>
  <si>
    <t>Bandelė su varške</t>
  </si>
  <si>
    <t>12K</t>
  </si>
  <si>
    <t xml:space="preserve">Varškės apkepas su razinomis </t>
  </si>
  <si>
    <t>86A</t>
  </si>
  <si>
    <t>Trinti obuoliai su cukrumi</t>
  </si>
  <si>
    <t>50</t>
  </si>
  <si>
    <t xml:space="preserve">Žuvies kepinukai </t>
  </si>
  <si>
    <t>43A</t>
  </si>
  <si>
    <t>Žali žirneliai</t>
  </si>
  <si>
    <t>49S</t>
  </si>
  <si>
    <t>Dž.slyvų kompotas</t>
  </si>
  <si>
    <t>16G</t>
  </si>
  <si>
    <t>Maltas paukštienos šnicelis (kalakut.šlaun.mėsa)</t>
  </si>
  <si>
    <t>36A</t>
  </si>
  <si>
    <t>Vitaminizuotos salotos</t>
  </si>
  <si>
    <t>8S</t>
  </si>
  <si>
    <t>Dubysos maltinis (j.lydeka)</t>
  </si>
  <si>
    <t>42A</t>
  </si>
  <si>
    <t>Daržovių mišinys "Pavasaris"</t>
  </si>
  <si>
    <t>Švž.obuolių kompotas</t>
  </si>
  <si>
    <t>19G</t>
  </si>
  <si>
    <t>Paukštienos plovas</t>
  </si>
  <si>
    <t>3A</t>
  </si>
  <si>
    <t>Pekino kopūstų -porų salotos</t>
  </si>
  <si>
    <t>25S</t>
  </si>
  <si>
    <t>Varškės desertas su žele gabaliukais  7%</t>
  </si>
  <si>
    <t>Varškės kukulaičiai su virtom bulvėm</t>
  </si>
  <si>
    <t>55A</t>
  </si>
  <si>
    <t>Keksiukas</t>
  </si>
  <si>
    <t>Keptos paukštienos šlaunelės</t>
  </si>
  <si>
    <t>34A</t>
  </si>
  <si>
    <t>Pomidorų padažas</t>
  </si>
  <si>
    <t>Karališkos salotos(marin.agurkai)</t>
  </si>
  <si>
    <t>30S</t>
  </si>
  <si>
    <t>Kepsnys "Berželis"</t>
  </si>
  <si>
    <t>19A</t>
  </si>
  <si>
    <t>Pikantiškos salotos</t>
  </si>
  <si>
    <t>19S</t>
  </si>
  <si>
    <t>Paukštienos file</t>
  </si>
  <si>
    <t>33A</t>
  </si>
  <si>
    <t>Daržovių salotos su paprika</t>
  </si>
  <si>
    <t>7S</t>
  </si>
  <si>
    <t xml:space="preserve">Žuvies kepsnys </t>
  </si>
  <si>
    <t>46A</t>
  </si>
  <si>
    <t>Pekino kopūstų salotos su agurkais</t>
  </si>
  <si>
    <t>23S</t>
  </si>
  <si>
    <t>Sausainiai</t>
  </si>
  <si>
    <t>Bulvių plokštainis su paukštienos file</t>
  </si>
  <si>
    <t>47A</t>
  </si>
  <si>
    <t>Makaronai su p. dešrelėmis</t>
  </si>
  <si>
    <t>62A</t>
  </si>
  <si>
    <t>100/50</t>
  </si>
  <si>
    <t>Marinuoti agurkai</t>
  </si>
  <si>
    <t>110/10</t>
  </si>
  <si>
    <t>40</t>
  </si>
  <si>
    <t>100/60</t>
  </si>
  <si>
    <t>100/100</t>
  </si>
  <si>
    <t>1 diena</t>
  </si>
  <si>
    <t>2 diena</t>
  </si>
  <si>
    <t>3 diena</t>
  </si>
  <si>
    <t>4 diena</t>
  </si>
  <si>
    <t>5 diena</t>
  </si>
  <si>
    <t>6 diena</t>
  </si>
  <si>
    <t>7 diena</t>
  </si>
  <si>
    <t>8 diena</t>
  </si>
  <si>
    <t>9 diena</t>
  </si>
  <si>
    <t>10 diena</t>
  </si>
  <si>
    <t>11 diena</t>
  </si>
  <si>
    <t>12 diena</t>
  </si>
  <si>
    <t>13 diena</t>
  </si>
  <si>
    <t>14 diena</t>
  </si>
  <si>
    <t>15 diena</t>
  </si>
  <si>
    <t>16 diena</t>
  </si>
  <si>
    <t>17 diena</t>
  </si>
  <si>
    <t>18 diena</t>
  </si>
  <si>
    <t>19 diena</t>
  </si>
  <si>
    <t>20 diena</t>
  </si>
  <si>
    <t>Angliav.</t>
  </si>
  <si>
    <t xml:space="preserve">Išeiga </t>
  </si>
  <si>
    <t>Krekenavos Mykolo Antanaičio gimnazijos remtinų mokinių maitinimo valgiaraštis</t>
  </si>
  <si>
    <t>Tvirtinu:</t>
  </si>
  <si>
    <t>Suderinta:</t>
  </si>
  <si>
    <t>UAB 'NIKLITA" įm.k 135541970, PVM LT355419716, Taikos pr. 96, LT-51178 Kaunas</t>
  </si>
  <si>
    <t>75</t>
  </si>
  <si>
    <t>100</t>
  </si>
  <si>
    <t>Lapkričio 01</t>
  </si>
  <si>
    <t>Lapkričio 02</t>
  </si>
  <si>
    <t>Lapkričio 03</t>
  </si>
  <si>
    <t>Lapkričio 04</t>
  </si>
  <si>
    <t>Lapkričio 05</t>
  </si>
  <si>
    <t>Lapkričio 08</t>
  </si>
  <si>
    <t>Lapkričio 09</t>
  </si>
  <si>
    <t>Lapkričio 10</t>
  </si>
  <si>
    <t>Lapkričio 11</t>
  </si>
  <si>
    <t>Lapkričio 12</t>
  </si>
  <si>
    <t>Lapkričio 15</t>
  </si>
  <si>
    <t>Lapkričio 16</t>
  </si>
  <si>
    <t>Lapkričio 17</t>
  </si>
  <si>
    <t>Lapkričio 18</t>
  </si>
  <si>
    <t>Lapkričio 19</t>
  </si>
  <si>
    <t>Lapkričio 22</t>
  </si>
  <si>
    <t>Lapkričio 23</t>
  </si>
  <si>
    <t>Lapkričio 24</t>
  </si>
  <si>
    <t>Lapkričio 25</t>
  </si>
  <si>
    <t>Lapkričio 26</t>
  </si>
  <si>
    <t>Lapkričio 29</t>
  </si>
  <si>
    <t>Lapkričio 30</t>
  </si>
  <si>
    <t>Maltas paukštienos šnicelis (višt.šlaun.mėsa)</t>
  </si>
  <si>
    <t>Pupelių-daržovių sriuba</t>
  </si>
  <si>
    <t>Žirnių sriuba su perlinėm kruopom</t>
  </si>
  <si>
    <t>DŽ. Vaisių saldi sriuba</t>
  </si>
  <si>
    <t>Vegetariška sriuba su perlinėm kruopom</t>
  </si>
  <si>
    <t xml:space="preserve">Žirnių sriuba </t>
  </si>
  <si>
    <t>Šv. kopūstų ir bulvių sriuba su grietine</t>
  </si>
  <si>
    <t>Krekenavos Mykolo Antanaičio gimnazijos remtinų mokinių sriubų valgiaraštis</t>
  </si>
  <si>
    <t>Raugintų kopūstų sriuba ir grietine</t>
  </si>
  <si>
    <t>Agurkinė sriuba su bulvėmis ir grietine</t>
  </si>
  <si>
    <t>Pirmadienis</t>
  </si>
  <si>
    <t>Antradienis</t>
  </si>
  <si>
    <t>Trečiadienis</t>
  </si>
  <si>
    <t>Ketvirtadienis</t>
  </si>
  <si>
    <t>Penktadienis</t>
  </si>
  <si>
    <r>
      <t xml:space="preserve">Pastaba: </t>
    </r>
    <r>
      <rPr>
        <sz val="12"/>
        <rFont val="Arial"/>
        <family val="2"/>
      </rPr>
      <t xml:space="preserve">Mokiniams, pageidaujantiems prie dienos pietų imti dienos sriubą, bus </t>
    </r>
  </si>
  <si>
    <t>mažinama gėrimo norma, t.y. vietoje 200 gr. bus skiriama 100 gr.</t>
  </si>
  <si>
    <t>Sausio 06 diena</t>
  </si>
  <si>
    <t>Sausio 07 diena</t>
  </si>
  <si>
    <t>Sausio 10 diena</t>
  </si>
  <si>
    <t>Sausio 11 diena</t>
  </si>
  <si>
    <t>Sausio 12 diena</t>
  </si>
  <si>
    <t>Sausio 13 diena</t>
  </si>
  <si>
    <t>5-12 kl</t>
  </si>
  <si>
    <t>Sausio 14 diena</t>
  </si>
  <si>
    <t>Sausio 17 diena</t>
  </si>
  <si>
    <t>Sausio 18 diena</t>
  </si>
  <si>
    <t>Sausio 19 diena</t>
  </si>
  <si>
    <t>Sausio 20 diena</t>
  </si>
  <si>
    <t>Sausio 21 diena</t>
  </si>
  <si>
    <t>Sausio 24 diena</t>
  </si>
  <si>
    <t>Sausio 25 diena</t>
  </si>
  <si>
    <t>Sausio 26 diena</t>
  </si>
  <si>
    <t>Sausio 27 diena</t>
  </si>
  <si>
    <t>Sausio 28 diena</t>
  </si>
  <si>
    <t>Sausio 31 diena</t>
  </si>
  <si>
    <t>Vasario 01 diena</t>
  </si>
  <si>
    <t>Vasario 02 diena</t>
  </si>
  <si>
    <t>Vasario 03 diena</t>
  </si>
  <si>
    <t>Vasario 04 diena</t>
  </si>
  <si>
    <t>Vasario 07 diena</t>
  </si>
  <si>
    <t>Vasario 08 diena</t>
  </si>
  <si>
    <t>Vasario 09 diena</t>
  </si>
  <si>
    <t>Vasario 10 diena</t>
  </si>
  <si>
    <t>Vasario 11 diena</t>
  </si>
  <si>
    <t>Vasario 14 diena</t>
  </si>
  <si>
    <t>Vasario 15 diena</t>
  </si>
  <si>
    <t>Vasario 21 diena</t>
  </si>
  <si>
    <t>Vasario 25 diena</t>
  </si>
  <si>
    <t>Vasario 28 diena</t>
  </si>
  <si>
    <t>Jogurtas "Dobilas"</t>
  </si>
  <si>
    <t>Dž. Vaisių saldi sriuba</t>
  </si>
  <si>
    <t>Žirnių sriuba</t>
  </si>
  <si>
    <t>Šv.kopūstų, bulvių sriuba su grietine</t>
  </si>
  <si>
    <t>Žirnių sriuba su grietine</t>
  </si>
  <si>
    <t>Kovo 01 diena</t>
  </si>
  <si>
    <t>Kovo 02 diena</t>
  </si>
  <si>
    <t>Kovo 03 diena</t>
  </si>
  <si>
    <t>Kovo 04 diena</t>
  </si>
  <si>
    <t>Kovo 07 diena</t>
  </si>
  <si>
    <t>Kovo 08 diena</t>
  </si>
  <si>
    <t>Kovo 09 diena</t>
  </si>
  <si>
    <t>Kovo 10 diena</t>
  </si>
  <si>
    <t>Kovo 11 diena</t>
  </si>
  <si>
    <t>Kovo 14 diena</t>
  </si>
  <si>
    <t>Kovo 15 diena</t>
  </si>
  <si>
    <t>Kovo 16 diena</t>
  </si>
  <si>
    <t>Kovo 17 diena</t>
  </si>
  <si>
    <t>Kovo 18 diena</t>
  </si>
  <si>
    <t>Kovo 21 diena</t>
  </si>
  <si>
    <t>Kovo 22 diena</t>
  </si>
  <si>
    <t>Kovo 23 diena</t>
  </si>
  <si>
    <t>Kovo 24 diena</t>
  </si>
  <si>
    <t>Kovo 25 diena</t>
  </si>
  <si>
    <t>Kovo 28 diena</t>
  </si>
  <si>
    <t>Kovo 29 diena</t>
  </si>
  <si>
    <t>Kovo 30 diena</t>
  </si>
  <si>
    <t>Kovo 31 diena</t>
  </si>
  <si>
    <t>Darž. Miš. "Pavasaris" su griet-pom. padažu</t>
  </si>
  <si>
    <t xml:space="preserve">BENDROJO LAVINIMO MOKYKLŲ MOKINIŲ MAITINIMO VALGIARAŠTIS </t>
  </si>
  <si>
    <t>Balandžio 01 diena</t>
  </si>
  <si>
    <t>Balandžio 04 diena</t>
  </si>
  <si>
    <t>Balandžio 05 diena</t>
  </si>
  <si>
    <t>Balandžio 06 diena</t>
  </si>
  <si>
    <t>Balandžio 07 diena</t>
  </si>
  <si>
    <t>Balandžio 08 diena</t>
  </si>
  <si>
    <t>Balandžio 11 diena</t>
  </si>
  <si>
    <t>Balandžio 12 diena</t>
  </si>
  <si>
    <t>Balandžio 13 diena</t>
  </si>
  <si>
    <t>Balandžio 14 diena</t>
  </si>
  <si>
    <t>Balandžio 15 diena</t>
  </si>
  <si>
    <t>Balandžio 26 diena</t>
  </si>
  <si>
    <t>Balandžio 27 diena</t>
  </si>
  <si>
    <t>Balandžio 28 diena</t>
  </si>
  <si>
    <t>Balandžio 29 diena</t>
  </si>
  <si>
    <t>Batonas</t>
  </si>
  <si>
    <t>Džemas</t>
  </si>
  <si>
    <t>100/120</t>
  </si>
  <si>
    <t>75/20</t>
  </si>
  <si>
    <t>Biri grikių kruopų košė 7</t>
  </si>
  <si>
    <t>Marinuoti agurkai 45</t>
  </si>
  <si>
    <t>Bulvių košė 4</t>
  </si>
  <si>
    <t>Marinuoti burokėliai 15</t>
  </si>
  <si>
    <t>Žuvies šnicelis 45</t>
  </si>
  <si>
    <t>Maltas paukštienos šnicelis 36</t>
  </si>
  <si>
    <t>Morkų salotos su česnaku 11</t>
  </si>
  <si>
    <t>Pieniškos dešrelės 39</t>
  </si>
  <si>
    <t>Šviežių kopūstų salotos 1</t>
  </si>
  <si>
    <t>Paukštienos plovas 3</t>
  </si>
  <si>
    <t>Pekino kopūstų salotos su agurkais 23</t>
  </si>
  <si>
    <t>Keptos paukštienos šlaunelės 34</t>
  </si>
  <si>
    <t>Kiaulienos guliašas 1</t>
  </si>
  <si>
    <t>Makaronai su p. dešrelėmis 66+39</t>
  </si>
  <si>
    <t>UAB "NIKLITA", įm/k. 135541970, Taikos pr. 96, LT-51178 Kaunas</t>
  </si>
  <si>
    <t>Bulvių plokštainis su paukštiena 47</t>
  </si>
  <si>
    <t>Kaina, Lt</t>
  </si>
  <si>
    <t>Varškės apkepas  85</t>
  </si>
  <si>
    <t>Sulčių gėrimas</t>
  </si>
  <si>
    <t>Vilniaus Vasilijaus Kačialovo gimnazija</t>
  </si>
  <si>
    <t>Kaimiški blynai</t>
  </si>
  <si>
    <t>Biržų kotletas 22</t>
  </si>
  <si>
    <t>Virtos bulvės 1</t>
  </si>
  <si>
    <t>Kopūstų ir porų salotos</t>
  </si>
  <si>
    <t>Mėsos daržovių troškinys 2</t>
  </si>
  <si>
    <t>Daržovių salotos su paprika 7</t>
  </si>
  <si>
    <t>Kaina, Eur</t>
  </si>
  <si>
    <t>Kiaulienos kepinukai 9</t>
  </si>
  <si>
    <t>Kiaulienos šnicelis su sviestu 82 % 10</t>
  </si>
  <si>
    <t>Grietinė 30%</t>
  </si>
  <si>
    <t>Grietinės 30%-pomidorų padažas 2</t>
  </si>
  <si>
    <t>Sviestas 82%</t>
  </si>
  <si>
    <t>Kiaulienos šnicelis su sviestu 82% 10</t>
  </si>
  <si>
    <t>Grietinės30%-pomidorų padažas 2</t>
  </si>
  <si>
    <t>Pilno grūdo juoda duona</t>
  </si>
  <si>
    <t>Kepta paukštienos filė 31</t>
  </si>
  <si>
    <t>Rūgštynių sriuba su grietine 30% 9</t>
  </si>
  <si>
    <t>1 savaitė</t>
  </si>
  <si>
    <t>2 savaitė</t>
  </si>
  <si>
    <t>3 savaitė</t>
  </si>
  <si>
    <t>4 savaitė</t>
  </si>
  <si>
    <t>pagal www.smplc. Lt / mityba ir fizinis aktyvumas /mityba</t>
  </si>
  <si>
    <t>Sviestas 68%</t>
  </si>
  <si>
    <t>Barščių sriuba su pupelėmis ir r.kopūstais 3</t>
  </si>
  <si>
    <t>Pieniška ryžių sriuba 25</t>
  </si>
  <si>
    <t>Agurkinė sriuba su bulvėmis ir grietine 30% 11</t>
  </si>
  <si>
    <t>Raugintų kopūstų sriuba su grietine 30% 8</t>
  </si>
  <si>
    <t>Žirnių sriuba 16</t>
  </si>
  <si>
    <t>Pupelių sriuba su grietine 30% 16</t>
  </si>
  <si>
    <t>Pieniška makaronų sriuba 26</t>
  </si>
  <si>
    <t>Šv. kopūstų sriuba su grietine 30% 5</t>
  </si>
  <si>
    <t>Raugintų kopūstų sriuba su grietine 30% 3</t>
  </si>
  <si>
    <t>Žirnių sriuba su perlinėm kruopom 15</t>
  </si>
  <si>
    <t>Žirnių sriuba su grietine 30%16</t>
  </si>
  <si>
    <t>Šviežių daržovių sriuba (šald. daržovės)12</t>
  </si>
  <si>
    <t>2015-2016m.</t>
  </si>
  <si>
    <t>(pagal www.smplc. Lt / mityba ir fizinis aktyvumas /mityba)</t>
  </si>
  <si>
    <t>Švž. kopūstų sal. su morkomis ir obuoliais 4</t>
  </si>
  <si>
    <t xml:space="preserve"> Juoda duona</t>
  </si>
  <si>
    <t>Mėsos-grikių troškinys 3</t>
  </si>
  <si>
    <t>Mieliniai blynai 67</t>
  </si>
  <si>
    <t>Bulviniai blynai</t>
  </si>
  <si>
    <t>Paukštienos guliašas(kalak.šlaun.mėsa) 1</t>
  </si>
  <si>
    <t>Užpildė :gamybos vadovė Lina Šakavičė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</si>
</sst>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</numFmts>
  <fonts count="30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24" borderId="15" xfId="0" applyFill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2" fontId="1" fillId="24" borderId="17" xfId="0" applyNumberFormat="1" applyFont="1" applyFill="1" applyBorder="1" applyAlignment="1">
      <alignment horizontal="center"/>
    </xf>
    <xf numFmtId="172" fontId="0" fillId="24" borderId="17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4" borderId="17" xfId="0" applyFont="1" applyFill="1" applyBorder="1" applyAlignment="1">
      <alignment horizontal="right"/>
    </xf>
    <xf numFmtId="0" fontId="1" fillId="24" borderId="17" xfId="0" applyFont="1" applyFill="1" applyBorder="1" applyAlignment="1">
      <alignment/>
    </xf>
    <xf numFmtId="0" fontId="0" fillId="24" borderId="19" xfId="0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0" fillId="24" borderId="15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right"/>
    </xf>
    <xf numFmtId="2" fontId="1" fillId="24" borderId="15" xfId="0" applyNumberFormat="1" applyFont="1" applyFill="1" applyBorder="1" applyAlignment="1">
      <alignment horizontal="center"/>
    </xf>
    <xf numFmtId="2" fontId="0" fillId="24" borderId="17" xfId="0" applyNumberFormat="1" applyFont="1" applyFill="1" applyBorder="1" applyAlignment="1">
      <alignment horizontal="center"/>
    </xf>
    <xf numFmtId="0" fontId="3" fillId="24" borderId="17" xfId="0" applyFont="1" applyFill="1" applyBorder="1" applyAlignment="1">
      <alignment/>
    </xf>
    <xf numFmtId="2" fontId="3" fillId="24" borderId="17" xfId="0" applyNumberFormat="1" applyFont="1" applyFill="1" applyBorder="1" applyAlignment="1">
      <alignment horizontal="center"/>
    </xf>
    <xf numFmtId="2" fontId="4" fillId="24" borderId="17" xfId="0" applyNumberFormat="1" applyFont="1" applyFill="1" applyBorder="1" applyAlignment="1">
      <alignment horizontal="center"/>
    </xf>
    <xf numFmtId="49" fontId="0" fillId="24" borderId="17" xfId="0" applyNumberFormat="1" applyFill="1" applyBorder="1" applyAlignment="1">
      <alignment horizontal="center"/>
    </xf>
    <xf numFmtId="172" fontId="0" fillId="24" borderId="17" xfId="0" applyNumberFormat="1" applyFill="1" applyBorder="1" applyAlignment="1">
      <alignment horizontal="center"/>
    </xf>
    <xf numFmtId="2" fontId="1" fillId="24" borderId="17" xfId="0" applyNumberFormat="1" applyFont="1" applyFill="1" applyBorder="1" applyAlignment="1">
      <alignment horizontal="center"/>
    </xf>
    <xf numFmtId="49" fontId="0" fillId="24" borderId="18" xfId="0" applyNumberFormat="1" applyFill="1" applyBorder="1" applyAlignment="1">
      <alignment horizontal="center"/>
    </xf>
    <xf numFmtId="0" fontId="5" fillId="24" borderId="17" xfId="0" applyFont="1" applyFill="1" applyBorder="1" applyAlignment="1">
      <alignment/>
    </xf>
    <xf numFmtId="0" fontId="5" fillId="24" borderId="17" xfId="0" applyFont="1" applyFill="1" applyBorder="1" applyAlignment="1">
      <alignment horizontal="center"/>
    </xf>
    <xf numFmtId="172" fontId="5" fillId="24" borderId="17" xfId="0" applyNumberFormat="1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172" fontId="3" fillId="24" borderId="17" xfId="0" applyNumberFormat="1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2" fontId="1" fillId="24" borderId="20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/>
    </xf>
    <xf numFmtId="1" fontId="5" fillId="24" borderId="15" xfId="0" applyNumberFormat="1" applyFont="1" applyFill="1" applyBorder="1" applyAlignment="1">
      <alignment horizontal="center"/>
    </xf>
    <xf numFmtId="1" fontId="5" fillId="24" borderId="15" xfId="0" applyNumberFormat="1" applyFont="1" applyFill="1" applyBorder="1" applyAlignment="1">
      <alignment horizontal="right"/>
    </xf>
    <xf numFmtId="2" fontId="5" fillId="24" borderId="15" xfId="0" applyNumberFormat="1" applyFont="1" applyFill="1" applyBorder="1" applyAlignment="1">
      <alignment horizontal="right"/>
    </xf>
    <xf numFmtId="1" fontId="5" fillId="24" borderId="17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24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2" fontId="2" fillId="24" borderId="17" xfId="0" applyNumberFormat="1" applyFont="1" applyFill="1" applyBorder="1" applyAlignment="1">
      <alignment horizontal="center"/>
    </xf>
    <xf numFmtId="0" fontId="0" fillId="24" borderId="21" xfId="0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24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24" borderId="17" xfId="0" applyFont="1" applyFill="1" applyBorder="1" applyAlignment="1">
      <alignment horizontal="right"/>
    </xf>
    <xf numFmtId="172" fontId="0" fillId="24" borderId="15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4" borderId="17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18" xfId="0" applyFont="1" applyFill="1" applyBorder="1" applyAlignment="1">
      <alignment horizontal="right"/>
    </xf>
    <xf numFmtId="2" fontId="1" fillId="24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4" borderId="17" xfId="0" applyFill="1" applyBorder="1" applyAlignment="1">
      <alignment horizontal="right"/>
    </xf>
    <xf numFmtId="2" fontId="3" fillId="24" borderId="17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0" fontId="3" fillId="24" borderId="20" xfId="0" applyFont="1" applyFill="1" applyBorder="1" applyAlignment="1">
      <alignment horizontal="center"/>
    </xf>
    <xf numFmtId="0" fontId="0" fillId="24" borderId="20" xfId="0" applyFill="1" applyBorder="1" applyAlignment="1">
      <alignment horizontal="right"/>
    </xf>
    <xf numFmtId="2" fontId="1" fillId="24" borderId="20" xfId="0" applyNumberFormat="1" applyFont="1" applyFill="1" applyBorder="1" applyAlignment="1">
      <alignment horizontal="center"/>
    </xf>
    <xf numFmtId="0" fontId="0" fillId="24" borderId="22" xfId="0" applyFill="1" applyBorder="1" applyAlignment="1">
      <alignment horizontal="right"/>
    </xf>
    <xf numFmtId="2" fontId="1" fillId="24" borderId="22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0" fillId="24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 horizontal="right"/>
    </xf>
    <xf numFmtId="0" fontId="0" fillId="24" borderId="22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2" fontId="3" fillId="24" borderId="17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2" fillId="24" borderId="20" xfId="0" applyFont="1" applyFill="1" applyBorder="1" applyAlignment="1">
      <alignment horizontal="center"/>
    </xf>
    <xf numFmtId="2" fontId="0" fillId="24" borderId="19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0" fillId="24" borderId="17" xfId="0" applyFill="1" applyBorder="1" applyAlignment="1">
      <alignment/>
    </xf>
    <xf numFmtId="49" fontId="0" fillId="24" borderId="17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17" xfId="0" applyFont="1" applyFill="1" applyBorder="1" applyAlignment="1">
      <alignment horizontal="right"/>
    </xf>
    <xf numFmtId="2" fontId="2" fillId="24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0" fillId="24" borderId="15" xfId="0" applyNumberFormat="1" applyFont="1" applyFill="1" applyBorder="1" applyAlignment="1">
      <alignment/>
    </xf>
    <xf numFmtId="2" fontId="0" fillId="24" borderId="15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2" fontId="2" fillId="24" borderId="17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/>
    </xf>
    <xf numFmtId="2" fontId="5" fillId="24" borderId="20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right"/>
    </xf>
    <xf numFmtId="2" fontId="5" fillId="24" borderId="15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7" xfId="0" applyFont="1" applyFill="1" applyBorder="1" applyAlignment="1">
      <alignment horizontal="right"/>
    </xf>
    <xf numFmtId="2" fontId="6" fillId="24" borderId="17" xfId="0" applyNumberFormat="1" applyFont="1" applyFill="1" applyBorder="1" applyAlignment="1">
      <alignment horizontal="center"/>
    </xf>
    <xf numFmtId="2" fontId="5" fillId="24" borderId="17" xfId="0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center"/>
    </xf>
    <xf numFmtId="172" fontId="0" fillId="24" borderId="0" xfId="0" applyNumberForma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172" fontId="0" fillId="24" borderId="0" xfId="0" applyNumberForma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3" fillId="0" borderId="17" xfId="0" applyFont="1" applyFill="1" applyBorder="1" applyAlignment="1">
      <alignment/>
    </xf>
    <xf numFmtId="2" fontId="3" fillId="0" borderId="17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0" fontId="0" fillId="0" borderId="17" xfId="57" applyBorder="1" applyAlignment="1">
      <alignment horizontal="center"/>
      <protection/>
    </xf>
    <xf numFmtId="0" fontId="0" fillId="0" borderId="17" xfId="57" applyFont="1" applyBorder="1">
      <alignment/>
      <protection/>
    </xf>
    <xf numFmtId="2" fontId="0" fillId="24" borderId="17" xfId="0" applyNumberFormat="1" applyFill="1" applyBorder="1" applyAlignment="1">
      <alignment horizontal="center"/>
    </xf>
    <xf numFmtId="0" fontId="0" fillId="24" borderId="17" xfId="0" applyNumberFormat="1" applyFill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49" fontId="0" fillId="24" borderId="20" xfId="0" applyNumberForma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/>
    </xf>
    <xf numFmtId="2" fontId="0" fillId="24" borderId="17" xfId="0" applyNumberFormat="1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/>
    </xf>
    <xf numFmtId="0" fontId="0" fillId="24" borderId="17" xfId="57" applyFill="1" applyBorder="1">
      <alignment/>
      <protection/>
    </xf>
    <xf numFmtId="0" fontId="0" fillId="0" borderId="19" xfId="0" applyBorder="1" applyAlignment="1">
      <alignment horizontal="center"/>
    </xf>
    <xf numFmtId="0" fontId="7" fillId="24" borderId="17" xfId="0" applyFont="1" applyFill="1" applyBorder="1" applyAlignment="1">
      <alignment horizontal="left" wrapText="1"/>
    </xf>
    <xf numFmtId="0" fontId="0" fillId="24" borderId="17" xfId="0" applyFill="1" applyBorder="1" applyAlignment="1">
      <alignment wrapText="1"/>
    </xf>
    <xf numFmtId="0" fontId="0" fillId="24" borderId="17" xfId="0" applyFill="1" applyBorder="1" applyAlignment="1">
      <alignment horizontal="left"/>
    </xf>
    <xf numFmtId="0" fontId="3" fillId="24" borderId="17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8" xfId="0" applyFont="1" applyBorder="1" applyAlignment="1">
      <alignment horizontal="center"/>
    </xf>
    <xf numFmtId="0" fontId="0" fillId="0" borderId="17" xfId="57" applyFont="1" applyBorder="1" applyAlignment="1">
      <alignment horizontal="left"/>
      <protection/>
    </xf>
    <xf numFmtId="0" fontId="0" fillId="0" borderId="17" xfId="57" applyFont="1" applyBorder="1" applyAlignment="1">
      <alignment/>
      <protection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57"/>
  <sheetViews>
    <sheetView zoomScalePageLayoutView="0" workbookViewId="0" topLeftCell="A1">
      <selection activeCell="A2" sqref="A2:IV12"/>
    </sheetView>
  </sheetViews>
  <sheetFormatPr defaultColWidth="9.140625" defaultRowHeight="12.75"/>
  <cols>
    <col min="1" max="1" width="47.140625" style="0" customWidth="1"/>
    <col min="2" max="2" width="7.7109375" style="0" customWidth="1"/>
    <col min="3" max="3" width="12.421875" style="1" customWidth="1"/>
    <col min="4" max="4" width="6.28125" style="2" hidden="1" customWidth="1"/>
    <col min="5" max="5" width="5.140625" style="1" hidden="1" customWidth="1"/>
    <col min="6" max="6" width="4.57421875" style="1" hidden="1" customWidth="1"/>
    <col min="7" max="7" width="9.57421875" style="3" hidden="1" customWidth="1"/>
    <col min="8" max="9" width="9.00390625" style="3" hidden="1" customWidth="1"/>
    <col min="10" max="10" width="7.28125" style="1" customWidth="1"/>
    <col min="11" max="11" width="6.421875" style="1" customWidth="1"/>
    <col min="12" max="12" width="6.140625" style="1" customWidth="1"/>
    <col min="13" max="13" width="6.57421875" style="1" customWidth="1"/>
    <col min="14" max="14" width="9.57421875" style="1" customWidth="1"/>
    <col min="15" max="15" width="10.00390625" style="1" hidden="1" customWidth="1"/>
    <col min="16" max="16" width="5.57421875" style="1" hidden="1" customWidth="1"/>
    <col min="17" max="17" width="4.57421875" style="1" hidden="1" customWidth="1"/>
    <col min="18" max="18" width="9.421875" style="4" hidden="1" customWidth="1"/>
    <col min="19" max="19" width="9.7109375" style="4" hidden="1" customWidth="1"/>
    <col min="20" max="20" width="9.00390625" style="3" hidden="1" customWidth="1"/>
    <col min="21" max="21" width="8.140625" style="1" customWidth="1"/>
    <col min="22" max="22" width="9.00390625" style="1" customWidth="1"/>
    <col min="23" max="24" width="7.140625" style="1" customWidth="1"/>
    <col min="25" max="25" width="6.421875" style="0" customWidth="1"/>
    <col min="26" max="26" width="7.8515625" style="0" customWidth="1"/>
  </cols>
  <sheetData>
    <row r="2" spans="1:20" ht="13.5" thickBot="1">
      <c r="A2" s="1"/>
      <c r="B2" s="1"/>
      <c r="I2" s="3" t="s">
        <v>0</v>
      </c>
      <c r="T2" s="3" t="s">
        <v>0</v>
      </c>
    </row>
    <row r="3" spans="1:24" ht="13.5" thickBot="1">
      <c r="A3" s="5" t="s">
        <v>1</v>
      </c>
      <c r="B3" s="6" t="s">
        <v>2</v>
      </c>
      <c r="C3" s="7" t="s">
        <v>3</v>
      </c>
      <c r="D3" s="8" t="s">
        <v>4</v>
      </c>
      <c r="E3" s="321" t="s">
        <v>5</v>
      </c>
      <c r="F3" s="322"/>
      <c r="G3" s="10" t="s">
        <v>6</v>
      </c>
      <c r="H3" s="10" t="s">
        <v>6</v>
      </c>
      <c r="I3" s="10" t="s">
        <v>7</v>
      </c>
      <c r="J3" s="7" t="s">
        <v>8</v>
      </c>
      <c r="K3" s="7" t="s">
        <v>9</v>
      </c>
      <c r="L3" s="7" t="s">
        <v>10</v>
      </c>
      <c r="M3" s="9" t="s">
        <v>11</v>
      </c>
      <c r="N3" s="7" t="s">
        <v>12</v>
      </c>
      <c r="O3" s="7" t="s">
        <v>4</v>
      </c>
      <c r="P3" s="323" t="s">
        <v>13</v>
      </c>
      <c r="Q3" s="323"/>
      <c r="R3" s="10" t="s">
        <v>6</v>
      </c>
      <c r="S3" s="10" t="s">
        <v>6</v>
      </c>
      <c r="T3" s="10" t="s">
        <v>7</v>
      </c>
      <c r="U3" s="7" t="s">
        <v>8</v>
      </c>
      <c r="V3" s="7" t="s">
        <v>9</v>
      </c>
      <c r="W3" s="7" t="s">
        <v>10</v>
      </c>
      <c r="X3" s="11" t="s">
        <v>11</v>
      </c>
    </row>
    <row r="4" spans="1:24" ht="12.75">
      <c r="A4" s="12"/>
      <c r="B4" s="12"/>
      <c r="C4" s="13" t="s">
        <v>14</v>
      </c>
      <c r="D4" s="14"/>
      <c r="E4" s="13" t="s">
        <v>15</v>
      </c>
      <c r="F4" s="13" t="s">
        <v>16</v>
      </c>
      <c r="G4" s="15" t="s">
        <v>17</v>
      </c>
      <c r="H4" s="15" t="s">
        <v>18</v>
      </c>
      <c r="I4" s="15" t="s">
        <v>18</v>
      </c>
      <c r="J4" s="13"/>
      <c r="K4" s="13"/>
      <c r="L4" s="13"/>
      <c r="M4" s="16"/>
      <c r="N4" s="17" t="s">
        <v>14</v>
      </c>
      <c r="O4" s="18"/>
      <c r="P4" s="18" t="s">
        <v>15</v>
      </c>
      <c r="Q4" s="18" t="s">
        <v>16</v>
      </c>
      <c r="R4" s="15" t="s">
        <v>17</v>
      </c>
      <c r="S4" s="15" t="s">
        <v>18</v>
      </c>
      <c r="T4" s="15" t="s">
        <v>18</v>
      </c>
      <c r="U4" s="18"/>
      <c r="V4" s="18"/>
      <c r="W4" s="18"/>
      <c r="X4" s="19"/>
    </row>
    <row r="5" spans="1:24" ht="12.75">
      <c r="A5" s="12"/>
      <c r="B5" s="12"/>
      <c r="C5" s="13"/>
      <c r="D5" s="14"/>
      <c r="E5" s="13"/>
      <c r="F5" s="13"/>
      <c r="G5" s="15"/>
      <c r="H5" s="15"/>
      <c r="I5" s="20">
        <v>0.3</v>
      </c>
      <c r="J5" s="13"/>
      <c r="K5" s="13"/>
      <c r="L5" s="13"/>
      <c r="M5" s="16"/>
      <c r="N5" s="17"/>
      <c r="O5" s="18"/>
      <c r="P5" s="18"/>
      <c r="Q5" s="18"/>
      <c r="R5" s="15"/>
      <c r="S5" s="15"/>
      <c r="T5" s="20">
        <v>0.3</v>
      </c>
      <c r="U5" s="18"/>
      <c r="V5" s="18"/>
      <c r="W5" s="18"/>
      <c r="X5" s="19"/>
    </row>
    <row r="6" spans="1:24" ht="12.75">
      <c r="A6" s="21" t="s">
        <v>19</v>
      </c>
      <c r="B6" s="22"/>
      <c r="C6" s="23"/>
      <c r="D6" s="24"/>
      <c r="E6" s="23"/>
      <c r="F6" s="23"/>
      <c r="G6" s="25"/>
      <c r="H6" s="25"/>
      <c r="I6" s="20"/>
      <c r="J6" s="23"/>
      <c r="K6" s="23"/>
      <c r="L6" s="23"/>
      <c r="M6" s="26"/>
      <c r="N6" s="23"/>
      <c r="O6" s="23"/>
      <c r="P6" s="23"/>
      <c r="Q6" s="23"/>
      <c r="R6" s="27"/>
      <c r="S6" s="27"/>
      <c r="T6" s="20"/>
      <c r="U6" s="23"/>
      <c r="V6" s="23"/>
      <c r="W6" s="23"/>
      <c r="X6" s="28"/>
    </row>
    <row r="7" spans="1:24" ht="12.75">
      <c r="A7" s="29" t="s">
        <v>20</v>
      </c>
      <c r="B7" s="29"/>
      <c r="C7" s="30">
        <v>200</v>
      </c>
      <c r="D7" s="31"/>
      <c r="E7" s="31"/>
      <c r="F7" s="31"/>
      <c r="G7" s="32">
        <v>0.11</v>
      </c>
      <c r="H7" s="32">
        <f>G7*1.21</f>
        <v>0.1331</v>
      </c>
      <c r="I7" s="32">
        <f>H7*1.3</f>
        <v>0.17303</v>
      </c>
      <c r="J7" s="31">
        <v>158.12</v>
      </c>
      <c r="K7" s="31">
        <v>8.9</v>
      </c>
      <c r="L7" s="31">
        <v>3.61</v>
      </c>
      <c r="M7" s="31">
        <v>25.28</v>
      </c>
      <c r="N7" s="30">
        <v>250</v>
      </c>
      <c r="O7" s="31"/>
      <c r="P7" s="31"/>
      <c r="Q7" s="31"/>
      <c r="R7" s="32">
        <v>0.14</v>
      </c>
      <c r="S7" s="32">
        <f>R7*1.21</f>
        <v>0.16940000000000002</v>
      </c>
      <c r="T7" s="32">
        <f>S7*1.3</f>
        <v>0.22022000000000003</v>
      </c>
      <c r="U7" s="31">
        <v>197.65</v>
      </c>
      <c r="V7" s="31">
        <v>11.13</v>
      </c>
      <c r="W7" s="31">
        <v>4.51</v>
      </c>
      <c r="X7" s="31">
        <v>31.6</v>
      </c>
    </row>
    <row r="8" spans="1:24" s="35" customFormat="1" ht="12.75">
      <c r="A8" s="29" t="s">
        <v>21</v>
      </c>
      <c r="B8" s="29">
        <v>51</v>
      </c>
      <c r="C8" s="30" t="s">
        <v>22</v>
      </c>
      <c r="D8" s="33"/>
      <c r="E8" s="30"/>
      <c r="F8" s="30"/>
      <c r="G8" s="32">
        <v>0.99</v>
      </c>
      <c r="H8" s="32">
        <f aca="true" t="shared" si="0" ref="H8:H71">G8*1.21</f>
        <v>1.1979</v>
      </c>
      <c r="I8" s="32">
        <f aca="true" t="shared" si="1" ref="I8:I71">H8*1.3</f>
        <v>1.55727</v>
      </c>
      <c r="J8" s="30">
        <v>338.42</v>
      </c>
      <c r="K8" s="30">
        <v>23.68</v>
      </c>
      <c r="L8" s="30">
        <v>17.86</v>
      </c>
      <c r="M8" s="34">
        <v>16.88</v>
      </c>
      <c r="N8" s="30" t="s">
        <v>23</v>
      </c>
      <c r="O8" s="30"/>
      <c r="P8" s="30"/>
      <c r="Q8" s="30"/>
      <c r="R8" s="32">
        <v>1.34</v>
      </c>
      <c r="S8" s="32">
        <f aca="true" t="shared" si="2" ref="S8:S71">R8*1.21</f>
        <v>1.6214</v>
      </c>
      <c r="T8" s="32">
        <f aca="true" t="shared" si="3" ref="T8:T71">S8*1.3</f>
        <v>2.10782</v>
      </c>
      <c r="U8" s="30">
        <v>451.23</v>
      </c>
      <c r="V8" s="30">
        <v>31.58</v>
      </c>
      <c r="W8" s="30">
        <v>23.81</v>
      </c>
      <c r="X8" s="30">
        <v>22.51</v>
      </c>
    </row>
    <row r="9" spans="1:24" s="35" customFormat="1" ht="12.75">
      <c r="A9" s="29" t="s">
        <v>24</v>
      </c>
      <c r="B9" s="29">
        <v>51</v>
      </c>
      <c r="C9" s="30">
        <v>100</v>
      </c>
      <c r="D9" s="36"/>
      <c r="E9" s="36"/>
      <c r="F9" s="36"/>
      <c r="G9" s="32"/>
      <c r="H9" s="32"/>
      <c r="I9" s="32"/>
      <c r="J9" s="30">
        <v>114.28</v>
      </c>
      <c r="K9" s="30">
        <v>2.27</v>
      </c>
      <c r="L9" s="30">
        <v>4.03</v>
      </c>
      <c r="M9" s="30">
        <v>13.06</v>
      </c>
      <c r="N9" s="30">
        <v>120</v>
      </c>
      <c r="O9" s="30"/>
      <c r="P9" s="30"/>
      <c r="Q9" s="30"/>
      <c r="R9" s="32"/>
      <c r="S9" s="32"/>
      <c r="T9" s="32"/>
      <c r="U9" s="30">
        <v>137.13</v>
      </c>
      <c r="V9" s="30">
        <v>2.72</v>
      </c>
      <c r="W9" s="30">
        <v>4.84</v>
      </c>
      <c r="X9" s="30">
        <v>15.67</v>
      </c>
    </row>
    <row r="10" spans="1:24" ht="12.75" hidden="1">
      <c r="A10" s="37"/>
      <c r="B10" s="37"/>
      <c r="C10" s="30"/>
      <c r="D10" s="33" t="e">
        <f>SUM(#REF!)</f>
        <v>#REF!</v>
      </c>
      <c r="E10" s="30"/>
      <c r="F10" s="30"/>
      <c r="G10" s="32"/>
      <c r="H10" s="32">
        <f t="shared" si="0"/>
        <v>0</v>
      </c>
      <c r="I10" s="32">
        <f t="shared" si="1"/>
        <v>0</v>
      </c>
      <c r="J10" s="30"/>
      <c r="K10" s="30"/>
      <c r="L10" s="30"/>
      <c r="M10" s="34"/>
      <c r="N10" s="30"/>
      <c r="O10" s="33" t="e">
        <f>SUM(#REF!)</f>
        <v>#REF!</v>
      </c>
      <c r="P10" s="30"/>
      <c r="Q10" s="30"/>
      <c r="R10" s="32"/>
      <c r="S10" s="32">
        <f t="shared" si="2"/>
        <v>0</v>
      </c>
      <c r="T10" s="32">
        <f t="shared" si="3"/>
        <v>0</v>
      </c>
      <c r="U10" s="30"/>
      <c r="V10" s="30"/>
      <c r="W10" s="30"/>
      <c r="X10" s="30"/>
    </row>
    <row r="11" spans="1:24" ht="12.75">
      <c r="A11" s="29" t="s">
        <v>25</v>
      </c>
      <c r="B11" s="29">
        <v>51</v>
      </c>
      <c r="C11" s="30">
        <v>130</v>
      </c>
      <c r="D11" s="30"/>
      <c r="E11" s="30"/>
      <c r="F11" s="30"/>
      <c r="G11" s="32">
        <v>0.13</v>
      </c>
      <c r="H11" s="32">
        <f t="shared" si="0"/>
        <v>0.1573</v>
      </c>
      <c r="I11" s="32">
        <f t="shared" si="1"/>
        <v>0.20449</v>
      </c>
      <c r="J11" s="30">
        <v>61</v>
      </c>
      <c r="K11" s="38">
        <v>0.99</v>
      </c>
      <c r="L11" s="30">
        <v>0.44</v>
      </c>
      <c r="M11" s="38">
        <v>14.88</v>
      </c>
      <c r="N11" s="30">
        <v>130</v>
      </c>
      <c r="O11" s="30"/>
      <c r="P11" s="30"/>
      <c r="Q11" s="30"/>
      <c r="R11" s="32">
        <v>0.13</v>
      </c>
      <c r="S11" s="32">
        <f t="shared" si="2"/>
        <v>0.1573</v>
      </c>
      <c r="T11" s="32">
        <f t="shared" si="3"/>
        <v>0.20449</v>
      </c>
      <c r="U11" s="30">
        <v>61</v>
      </c>
      <c r="V11" s="38">
        <v>0.99</v>
      </c>
      <c r="W11" s="30">
        <v>0.44</v>
      </c>
      <c r="X11" s="30">
        <v>14.88</v>
      </c>
    </row>
    <row r="12" spans="1:24" ht="12.75">
      <c r="A12" s="39" t="s">
        <v>26</v>
      </c>
      <c r="B12" s="39"/>
      <c r="C12" s="40">
        <v>200</v>
      </c>
      <c r="D12" s="41"/>
      <c r="E12" s="41"/>
      <c r="F12" s="41"/>
      <c r="G12" s="42">
        <v>0.07</v>
      </c>
      <c r="H12" s="32">
        <f t="shared" si="0"/>
        <v>0.08470000000000001</v>
      </c>
      <c r="I12" s="32">
        <f t="shared" si="1"/>
        <v>0.11011000000000001</v>
      </c>
      <c r="J12" s="40">
        <v>56.58</v>
      </c>
      <c r="K12" s="40">
        <v>0.65</v>
      </c>
      <c r="L12" s="40">
        <v>0</v>
      </c>
      <c r="M12" s="40">
        <v>14.97</v>
      </c>
      <c r="N12" s="40">
        <v>200</v>
      </c>
      <c r="O12" s="41"/>
      <c r="P12" s="41"/>
      <c r="Q12" s="41"/>
      <c r="R12" s="42">
        <v>0.07</v>
      </c>
      <c r="S12" s="32">
        <f t="shared" si="2"/>
        <v>0.08470000000000001</v>
      </c>
      <c r="T12" s="32">
        <f t="shared" si="3"/>
        <v>0.11011000000000001</v>
      </c>
      <c r="U12" s="40">
        <v>56.58</v>
      </c>
      <c r="V12" s="40">
        <v>0.65</v>
      </c>
      <c r="W12" s="40">
        <v>0</v>
      </c>
      <c r="X12" s="40">
        <v>14.97</v>
      </c>
    </row>
    <row r="13" spans="1:24" ht="12.75">
      <c r="A13" s="29" t="s">
        <v>27</v>
      </c>
      <c r="B13" s="29"/>
      <c r="C13" s="30">
        <v>30</v>
      </c>
      <c r="D13" s="43">
        <v>0.34</v>
      </c>
      <c r="E13" s="30"/>
      <c r="F13" s="30"/>
      <c r="G13" s="32">
        <v>0.04</v>
      </c>
      <c r="H13" s="32">
        <f t="shared" si="0"/>
        <v>0.0484</v>
      </c>
      <c r="I13" s="32">
        <f t="shared" si="1"/>
        <v>0.06292</v>
      </c>
      <c r="J13" s="30">
        <v>63</v>
      </c>
      <c r="K13" s="30">
        <v>1.58</v>
      </c>
      <c r="L13" s="30">
        <v>0.36</v>
      </c>
      <c r="M13" s="34">
        <v>13.11</v>
      </c>
      <c r="N13" s="30">
        <v>30</v>
      </c>
      <c r="O13" s="43">
        <v>0.34</v>
      </c>
      <c r="P13" s="30"/>
      <c r="Q13" s="30"/>
      <c r="R13" s="32">
        <v>0.04</v>
      </c>
      <c r="S13" s="32">
        <f t="shared" si="2"/>
        <v>0.0484</v>
      </c>
      <c r="T13" s="32">
        <f t="shared" si="3"/>
        <v>0.06292</v>
      </c>
      <c r="U13" s="30">
        <v>63</v>
      </c>
      <c r="V13" s="30">
        <v>1.58</v>
      </c>
      <c r="W13" s="30">
        <v>0.36</v>
      </c>
      <c r="X13" s="34">
        <v>13.11</v>
      </c>
    </row>
    <row r="14" spans="1:24" ht="12.75">
      <c r="A14" s="44" t="s">
        <v>28</v>
      </c>
      <c r="B14" s="44"/>
      <c r="C14" s="21"/>
      <c r="D14" s="45" t="e">
        <f>D13+D12+D11+D10+#REF!+#REF!</f>
        <v>#REF!</v>
      </c>
      <c r="E14" s="21"/>
      <c r="F14" s="21"/>
      <c r="G14" s="46">
        <f>SUM(G7:G13)</f>
        <v>1.34</v>
      </c>
      <c r="H14" s="46">
        <f>SUM(H7:H13)</f>
        <v>1.6214</v>
      </c>
      <c r="I14" s="46">
        <f>SUM(I7:I13)</f>
        <v>2.1078200000000002</v>
      </c>
      <c r="J14" s="45">
        <f>J13+J12+J11+J9+J8+J7</f>
        <v>791.4</v>
      </c>
      <c r="K14" s="45">
        <f aca="true" t="shared" si="4" ref="K14:X14">K13+K12+K11+K9+K8+K7</f>
        <v>38.07</v>
      </c>
      <c r="L14" s="45">
        <f t="shared" si="4"/>
        <v>26.299999999999997</v>
      </c>
      <c r="M14" s="45">
        <f t="shared" si="4"/>
        <v>98.18</v>
      </c>
      <c r="N14" s="45"/>
      <c r="O14" s="45">
        <f t="shared" si="4"/>
        <v>0.34</v>
      </c>
      <c r="P14" s="45">
        <f t="shared" si="4"/>
        <v>0</v>
      </c>
      <c r="Q14" s="45">
        <f t="shared" si="4"/>
        <v>0</v>
      </c>
      <c r="R14" s="46">
        <f>SUM(R7:R13)</f>
        <v>1.72</v>
      </c>
      <c r="S14" s="46">
        <f>SUM(S7:S13)</f>
        <v>2.0812</v>
      </c>
      <c r="T14" s="46">
        <f>SUM(T7:T13)</f>
        <v>2.7055599999999997</v>
      </c>
      <c r="U14" s="45">
        <f t="shared" si="4"/>
        <v>966.59</v>
      </c>
      <c r="V14" s="45">
        <f t="shared" si="4"/>
        <v>48.65</v>
      </c>
      <c r="W14" s="45">
        <f t="shared" si="4"/>
        <v>33.96</v>
      </c>
      <c r="X14" s="45">
        <f t="shared" si="4"/>
        <v>112.74000000000001</v>
      </c>
    </row>
    <row r="15" spans="1:24" ht="12.75">
      <c r="A15" s="21" t="s">
        <v>29</v>
      </c>
      <c r="B15" s="21"/>
      <c r="C15" s="47"/>
      <c r="D15" s="48"/>
      <c r="E15" s="47"/>
      <c r="F15" s="47"/>
      <c r="G15" s="49"/>
      <c r="H15" s="32"/>
      <c r="I15" s="32"/>
      <c r="J15" s="47"/>
      <c r="K15" s="47"/>
      <c r="L15" s="47"/>
      <c r="M15" s="50"/>
      <c r="N15" s="47"/>
      <c r="O15" s="47"/>
      <c r="P15" s="47"/>
      <c r="Q15" s="47"/>
      <c r="R15" s="32"/>
      <c r="S15" s="32"/>
      <c r="T15" s="32"/>
      <c r="U15" s="47"/>
      <c r="V15" s="47"/>
      <c r="W15" s="47"/>
      <c r="X15" s="47"/>
    </row>
    <row r="16" spans="1:24" ht="12.75">
      <c r="A16" s="29" t="s">
        <v>30</v>
      </c>
      <c r="B16" s="29"/>
      <c r="C16" s="30" t="s">
        <v>31</v>
      </c>
      <c r="D16" s="33"/>
      <c r="E16" s="30"/>
      <c r="F16" s="30"/>
      <c r="G16" s="32">
        <v>0.18</v>
      </c>
      <c r="H16" s="32">
        <f t="shared" si="0"/>
        <v>0.2178</v>
      </c>
      <c r="I16" s="32">
        <f t="shared" si="1"/>
        <v>0.28314</v>
      </c>
      <c r="J16" s="30">
        <v>130.08</v>
      </c>
      <c r="K16" s="30">
        <v>1.96</v>
      </c>
      <c r="L16" s="30">
        <v>6.98</v>
      </c>
      <c r="M16" s="34">
        <v>14.49</v>
      </c>
      <c r="N16" s="30" t="s">
        <v>32</v>
      </c>
      <c r="O16" s="30"/>
      <c r="P16" s="30"/>
      <c r="Q16" s="30"/>
      <c r="R16" s="32">
        <v>0.23</v>
      </c>
      <c r="S16" s="32">
        <f t="shared" si="2"/>
        <v>0.2783</v>
      </c>
      <c r="T16" s="32">
        <f t="shared" si="3"/>
        <v>0.36179</v>
      </c>
      <c r="U16" s="30">
        <v>162.6</v>
      </c>
      <c r="V16" s="30">
        <v>2.45</v>
      </c>
      <c r="W16" s="30">
        <v>8.73</v>
      </c>
      <c r="X16" s="30">
        <v>18.11</v>
      </c>
    </row>
    <row r="17" spans="1:24" ht="12.75">
      <c r="A17" s="51" t="s">
        <v>33</v>
      </c>
      <c r="B17" s="51">
        <v>25</v>
      </c>
      <c r="C17" s="52" t="s">
        <v>34</v>
      </c>
      <c r="D17" s="53"/>
      <c r="E17" s="52"/>
      <c r="F17" s="52"/>
      <c r="G17" s="32">
        <v>1.02</v>
      </c>
      <c r="H17" s="32">
        <f t="shared" si="0"/>
        <v>1.2342</v>
      </c>
      <c r="I17" s="32">
        <f t="shared" si="1"/>
        <v>1.60446</v>
      </c>
      <c r="J17" s="52">
        <v>236.97</v>
      </c>
      <c r="K17" s="52">
        <v>22.49</v>
      </c>
      <c r="L17" s="52">
        <v>13.09</v>
      </c>
      <c r="M17" s="54">
        <v>7.3</v>
      </c>
      <c r="N17" s="52" t="s">
        <v>35</v>
      </c>
      <c r="O17" s="52"/>
      <c r="P17" s="52"/>
      <c r="Q17" s="52"/>
      <c r="R17" s="32">
        <v>1.15</v>
      </c>
      <c r="S17" s="32">
        <f t="shared" si="2"/>
        <v>1.3915</v>
      </c>
      <c r="T17" s="32">
        <f t="shared" si="3"/>
        <v>1.80895</v>
      </c>
      <c r="U17" s="52">
        <v>229</v>
      </c>
      <c r="V17" s="52">
        <v>24.97</v>
      </c>
      <c r="W17" s="52">
        <v>11.16</v>
      </c>
      <c r="X17" s="52">
        <v>7.56</v>
      </c>
    </row>
    <row r="18" spans="1:24" ht="12.75">
      <c r="A18" s="51" t="s">
        <v>36</v>
      </c>
      <c r="B18" s="51">
        <v>25</v>
      </c>
      <c r="C18" s="52">
        <v>150</v>
      </c>
      <c r="D18" s="53"/>
      <c r="E18" s="52"/>
      <c r="F18" s="52"/>
      <c r="G18" s="32">
        <v>0.13</v>
      </c>
      <c r="H18" s="32">
        <f t="shared" si="0"/>
        <v>0.1573</v>
      </c>
      <c r="I18" s="32">
        <f t="shared" si="1"/>
        <v>0.20449</v>
      </c>
      <c r="J18" s="52">
        <v>120</v>
      </c>
      <c r="K18" s="52">
        <v>3.1</v>
      </c>
      <c r="L18" s="52">
        <v>2.17</v>
      </c>
      <c r="M18" s="54">
        <v>22.07</v>
      </c>
      <c r="N18" s="52">
        <v>200</v>
      </c>
      <c r="O18" s="53"/>
      <c r="P18" s="52"/>
      <c r="Q18" s="52"/>
      <c r="R18" s="32">
        <v>0.19</v>
      </c>
      <c r="S18" s="32">
        <f t="shared" si="2"/>
        <v>0.2299</v>
      </c>
      <c r="T18" s="32">
        <f t="shared" si="3"/>
        <v>0.29887</v>
      </c>
      <c r="U18" s="52">
        <v>160</v>
      </c>
      <c r="V18" s="52">
        <v>4.13</v>
      </c>
      <c r="W18" s="52">
        <v>2.9</v>
      </c>
      <c r="X18" s="52">
        <v>29.42</v>
      </c>
    </row>
    <row r="19" spans="1:24" ht="12.75">
      <c r="A19" s="29" t="s">
        <v>37</v>
      </c>
      <c r="B19" s="29">
        <v>25</v>
      </c>
      <c r="C19" s="30">
        <v>100</v>
      </c>
      <c r="D19" s="33"/>
      <c r="E19" s="30"/>
      <c r="F19" s="30"/>
      <c r="G19" s="32">
        <v>0.13</v>
      </c>
      <c r="H19" s="32">
        <f t="shared" si="0"/>
        <v>0.1573</v>
      </c>
      <c r="I19" s="32">
        <f t="shared" si="1"/>
        <v>0.20449</v>
      </c>
      <c r="J19" s="30">
        <v>71</v>
      </c>
      <c r="K19" s="30">
        <v>1.5</v>
      </c>
      <c r="L19" s="30">
        <v>4.9</v>
      </c>
      <c r="M19" s="34">
        <v>5.4</v>
      </c>
      <c r="N19" s="30">
        <v>150</v>
      </c>
      <c r="O19" s="30"/>
      <c r="P19" s="30"/>
      <c r="Q19" s="30"/>
      <c r="R19" s="32">
        <v>0.19</v>
      </c>
      <c r="S19" s="32">
        <f t="shared" si="2"/>
        <v>0.2299</v>
      </c>
      <c r="T19" s="32">
        <f t="shared" si="3"/>
        <v>0.29887</v>
      </c>
      <c r="U19" s="30">
        <v>106.5</v>
      </c>
      <c r="V19" s="30">
        <v>2.25</v>
      </c>
      <c r="W19" s="30">
        <v>7.35</v>
      </c>
      <c r="X19" s="30">
        <v>8.1</v>
      </c>
    </row>
    <row r="20" spans="1:24" ht="12.75">
      <c r="A20" s="31" t="s">
        <v>38</v>
      </c>
      <c r="B20" s="31"/>
      <c r="C20" s="30">
        <v>200</v>
      </c>
      <c r="D20" s="33">
        <v>0.786016</v>
      </c>
      <c r="E20" s="30"/>
      <c r="F20" s="30"/>
      <c r="G20" s="32">
        <v>0.36</v>
      </c>
      <c r="H20" s="32">
        <f t="shared" si="0"/>
        <v>0.4356</v>
      </c>
      <c r="I20" s="32">
        <f t="shared" si="1"/>
        <v>0.56628</v>
      </c>
      <c r="J20" s="30">
        <v>97.5</v>
      </c>
      <c r="K20" s="30">
        <v>0.65</v>
      </c>
      <c r="L20" s="30"/>
      <c r="M20" s="34">
        <v>23.15</v>
      </c>
      <c r="N20" s="30">
        <v>200</v>
      </c>
      <c r="O20" s="33">
        <v>0.786016</v>
      </c>
      <c r="P20" s="30"/>
      <c r="Q20" s="30"/>
      <c r="R20" s="32">
        <v>0.36</v>
      </c>
      <c r="S20" s="32">
        <f t="shared" si="2"/>
        <v>0.4356</v>
      </c>
      <c r="T20" s="32">
        <f t="shared" si="3"/>
        <v>0.56628</v>
      </c>
      <c r="U20" s="30">
        <v>97.5</v>
      </c>
      <c r="V20" s="30">
        <v>0.65</v>
      </c>
      <c r="W20" s="30"/>
      <c r="X20" s="30">
        <v>23.15</v>
      </c>
    </row>
    <row r="21" spans="1:24" ht="12.75">
      <c r="A21" s="31" t="s">
        <v>39</v>
      </c>
      <c r="B21" s="30"/>
      <c r="C21" s="30">
        <v>150</v>
      </c>
      <c r="D21" s="33"/>
      <c r="E21" s="30"/>
      <c r="F21" s="30"/>
      <c r="G21" s="32">
        <v>0.47</v>
      </c>
      <c r="H21" s="32">
        <f t="shared" si="0"/>
        <v>0.5687</v>
      </c>
      <c r="I21" s="32">
        <f t="shared" si="1"/>
        <v>0.73931</v>
      </c>
      <c r="J21" s="30">
        <v>60</v>
      </c>
      <c r="K21" s="30">
        <v>1.35</v>
      </c>
      <c r="L21" s="30">
        <v>0.3</v>
      </c>
      <c r="M21" s="34">
        <v>12.15</v>
      </c>
      <c r="N21" s="30">
        <v>150</v>
      </c>
      <c r="O21" s="33"/>
      <c r="P21" s="30"/>
      <c r="Q21" s="30"/>
      <c r="R21" s="32">
        <v>0.47</v>
      </c>
      <c r="S21" s="32">
        <f t="shared" si="2"/>
        <v>0.5687</v>
      </c>
      <c r="T21" s="32">
        <f t="shared" si="3"/>
        <v>0.73931</v>
      </c>
      <c r="U21" s="30">
        <v>60</v>
      </c>
      <c r="V21" s="30">
        <v>1.35</v>
      </c>
      <c r="W21" s="31">
        <v>0.3</v>
      </c>
      <c r="X21" s="34">
        <v>12.15</v>
      </c>
    </row>
    <row r="22" spans="1:24" ht="12.75">
      <c r="A22" s="29" t="s">
        <v>40</v>
      </c>
      <c r="B22" s="29"/>
      <c r="C22" s="30">
        <v>30</v>
      </c>
      <c r="D22" s="43">
        <v>0.34</v>
      </c>
      <c r="E22" s="30"/>
      <c r="F22" s="30"/>
      <c r="G22" s="32">
        <v>0.08</v>
      </c>
      <c r="H22" s="32">
        <f t="shared" si="0"/>
        <v>0.0968</v>
      </c>
      <c r="I22" s="32">
        <f t="shared" si="1"/>
        <v>0.12584</v>
      </c>
      <c r="J22" s="30">
        <v>78.3</v>
      </c>
      <c r="K22" s="30">
        <v>2.88</v>
      </c>
      <c r="L22" s="30">
        <v>0.87</v>
      </c>
      <c r="M22" s="34">
        <v>14.49</v>
      </c>
      <c r="N22" s="30">
        <v>50</v>
      </c>
      <c r="O22" s="43">
        <v>0.34</v>
      </c>
      <c r="P22" s="30"/>
      <c r="Q22" s="30"/>
      <c r="R22" s="32">
        <v>0.14</v>
      </c>
      <c r="S22" s="32">
        <f t="shared" si="2"/>
        <v>0.16940000000000002</v>
      </c>
      <c r="T22" s="32">
        <f t="shared" si="3"/>
        <v>0.22022000000000003</v>
      </c>
      <c r="U22" s="30">
        <v>130.5</v>
      </c>
      <c r="V22" s="30">
        <v>4.8</v>
      </c>
      <c r="W22" s="30">
        <v>1.45</v>
      </c>
      <c r="X22" s="30">
        <v>24.15</v>
      </c>
    </row>
    <row r="23" spans="1:24" ht="12.75">
      <c r="A23" s="44" t="s">
        <v>28</v>
      </c>
      <c r="B23" s="44"/>
      <c r="C23" s="21"/>
      <c r="D23" s="55">
        <v>4.04</v>
      </c>
      <c r="E23" s="21"/>
      <c r="F23" s="21"/>
      <c r="G23" s="46">
        <f aca="true" t="shared" si="5" ref="G23:M23">SUM(G16:G22)</f>
        <v>2.37</v>
      </c>
      <c r="H23" s="46">
        <f t="shared" si="5"/>
        <v>2.8677</v>
      </c>
      <c r="I23" s="46">
        <f t="shared" si="5"/>
        <v>3.72801</v>
      </c>
      <c r="J23" s="21">
        <f t="shared" si="5"/>
        <v>793.8499999999999</v>
      </c>
      <c r="K23" s="21">
        <f t="shared" si="5"/>
        <v>33.93</v>
      </c>
      <c r="L23" s="21">
        <f t="shared" si="5"/>
        <v>28.310000000000002</v>
      </c>
      <c r="M23" s="56">
        <f t="shared" si="5"/>
        <v>99.05</v>
      </c>
      <c r="N23" s="21"/>
      <c r="O23" s="21">
        <v>4.65</v>
      </c>
      <c r="P23" s="21"/>
      <c r="Q23" s="21"/>
      <c r="R23" s="46">
        <f aca="true" t="shared" si="6" ref="R23:X23">SUM(R16:R22)</f>
        <v>2.73</v>
      </c>
      <c r="S23" s="46">
        <f t="shared" si="6"/>
        <v>3.3032999999999997</v>
      </c>
      <c r="T23" s="46">
        <f t="shared" si="6"/>
        <v>4.29429</v>
      </c>
      <c r="U23" s="21">
        <f t="shared" si="6"/>
        <v>946.1</v>
      </c>
      <c r="V23" s="21">
        <f t="shared" si="6"/>
        <v>40.599999999999994</v>
      </c>
      <c r="W23" s="45">
        <f t="shared" si="6"/>
        <v>31.89</v>
      </c>
      <c r="X23" s="21">
        <f t="shared" si="6"/>
        <v>122.64000000000001</v>
      </c>
    </row>
    <row r="24" spans="1:24" ht="12.75">
      <c r="A24" s="57"/>
      <c r="B24" s="57"/>
      <c r="C24" s="28"/>
      <c r="D24" s="48"/>
      <c r="E24" s="28"/>
      <c r="F24" s="28"/>
      <c r="G24" s="49"/>
      <c r="H24" s="32"/>
      <c r="I24" s="32"/>
      <c r="J24" s="28"/>
      <c r="K24" s="28"/>
      <c r="L24" s="28"/>
      <c r="M24" s="58"/>
      <c r="N24" s="28"/>
      <c r="O24" s="28"/>
      <c r="P24" s="28"/>
      <c r="Q24" s="28"/>
      <c r="R24" s="32"/>
      <c r="S24" s="32"/>
      <c r="T24" s="32"/>
      <c r="U24" s="28"/>
      <c r="V24" s="28"/>
      <c r="W24" s="28"/>
      <c r="X24" s="28"/>
    </row>
    <row r="25" spans="1:24" ht="12.75">
      <c r="A25" s="59" t="s">
        <v>41</v>
      </c>
      <c r="B25" s="21"/>
      <c r="C25" s="28"/>
      <c r="D25" s="48"/>
      <c r="E25" s="28"/>
      <c r="F25" s="28"/>
      <c r="G25" s="49"/>
      <c r="H25" s="32"/>
      <c r="I25" s="32"/>
      <c r="J25" s="28"/>
      <c r="K25" s="28"/>
      <c r="L25" s="28"/>
      <c r="M25" s="58"/>
      <c r="N25" s="28"/>
      <c r="O25" s="28"/>
      <c r="P25" s="28"/>
      <c r="Q25" s="28"/>
      <c r="R25" s="32"/>
      <c r="S25" s="32"/>
      <c r="T25" s="32"/>
      <c r="U25" s="28"/>
      <c r="V25" s="28"/>
      <c r="W25" s="28"/>
      <c r="X25" s="28"/>
    </row>
    <row r="26" spans="1:24" ht="12.75">
      <c r="A26" s="29" t="s">
        <v>42</v>
      </c>
      <c r="B26" s="29"/>
      <c r="C26" s="30">
        <v>200</v>
      </c>
      <c r="D26" s="36"/>
      <c r="E26" s="36"/>
      <c r="F26" s="36"/>
      <c r="G26" s="32">
        <v>0.13</v>
      </c>
      <c r="H26" s="32">
        <f>G26*1.21</f>
        <v>0.1573</v>
      </c>
      <c r="I26" s="32">
        <f>H26*1.3</f>
        <v>0.20449</v>
      </c>
      <c r="J26" s="30">
        <v>138.56</v>
      </c>
      <c r="K26" s="30">
        <v>8.24</v>
      </c>
      <c r="L26" s="30">
        <v>4.78</v>
      </c>
      <c r="M26" s="30">
        <v>15.66</v>
      </c>
      <c r="N26" s="30">
        <v>250</v>
      </c>
      <c r="O26" s="30"/>
      <c r="P26" s="30"/>
      <c r="Q26" s="30"/>
      <c r="R26" s="32">
        <v>0.16</v>
      </c>
      <c r="S26" s="32">
        <f>R26*1.21</f>
        <v>0.1936</v>
      </c>
      <c r="T26" s="32">
        <f>S26*1.3</f>
        <v>0.25168</v>
      </c>
      <c r="U26" s="30">
        <v>173.15</v>
      </c>
      <c r="V26" s="30">
        <v>10.27</v>
      </c>
      <c r="W26" s="30">
        <v>5.97</v>
      </c>
      <c r="X26" s="30">
        <v>19.57</v>
      </c>
    </row>
    <row r="27" spans="1:24" ht="12.75">
      <c r="A27" s="51" t="s">
        <v>43</v>
      </c>
      <c r="B27" s="29">
        <v>24</v>
      </c>
      <c r="C27" s="30">
        <v>140</v>
      </c>
      <c r="D27" s="33"/>
      <c r="E27" s="30"/>
      <c r="F27" s="30"/>
      <c r="G27" s="32">
        <v>1.68</v>
      </c>
      <c r="H27" s="32">
        <f t="shared" si="0"/>
        <v>2.0328</v>
      </c>
      <c r="I27" s="32">
        <f t="shared" si="1"/>
        <v>2.64264</v>
      </c>
      <c r="J27" s="52">
        <v>322.41</v>
      </c>
      <c r="K27" s="30">
        <v>24.27</v>
      </c>
      <c r="L27" s="30">
        <v>17.67</v>
      </c>
      <c r="M27" s="34">
        <v>17.66</v>
      </c>
      <c r="N27" s="30">
        <v>170</v>
      </c>
      <c r="O27" s="30"/>
      <c r="P27" s="30"/>
      <c r="Q27" s="30"/>
      <c r="R27" s="32">
        <v>2.05</v>
      </c>
      <c r="S27" s="32">
        <f t="shared" si="2"/>
        <v>2.4804999999999997</v>
      </c>
      <c r="T27" s="32">
        <f t="shared" si="3"/>
        <v>3.2246499999999996</v>
      </c>
      <c r="U27" s="52">
        <v>391.82</v>
      </c>
      <c r="V27" s="30">
        <v>29.49</v>
      </c>
      <c r="W27" s="30">
        <v>21.47</v>
      </c>
      <c r="X27" s="30">
        <v>21.46</v>
      </c>
    </row>
    <row r="28" spans="1:24" ht="12.75">
      <c r="A28" s="29" t="s">
        <v>44</v>
      </c>
      <c r="B28" s="29">
        <v>24</v>
      </c>
      <c r="C28" s="30">
        <v>150</v>
      </c>
      <c r="D28" s="30"/>
      <c r="E28" s="30"/>
      <c r="F28" s="30"/>
      <c r="G28" s="32">
        <v>0.11</v>
      </c>
      <c r="H28" s="32">
        <f t="shared" si="0"/>
        <v>0.1331</v>
      </c>
      <c r="I28" s="32">
        <f t="shared" si="1"/>
        <v>0.17303</v>
      </c>
      <c r="J28" s="30">
        <v>206.96</v>
      </c>
      <c r="K28" s="30">
        <v>7.94</v>
      </c>
      <c r="L28" s="43">
        <v>2.09</v>
      </c>
      <c r="M28" s="43">
        <v>39.12</v>
      </c>
      <c r="N28" s="30">
        <v>200</v>
      </c>
      <c r="O28" s="30"/>
      <c r="P28" s="30"/>
      <c r="Q28" s="30"/>
      <c r="R28" s="32">
        <v>0.11</v>
      </c>
      <c r="S28" s="32">
        <f t="shared" si="2"/>
        <v>0.1331</v>
      </c>
      <c r="T28" s="32">
        <f t="shared" si="3"/>
        <v>0.17303</v>
      </c>
      <c r="U28" s="30">
        <v>275.95</v>
      </c>
      <c r="V28" s="30">
        <v>10.59</v>
      </c>
      <c r="W28" s="43">
        <v>2.78</v>
      </c>
      <c r="X28" s="43">
        <v>52.16</v>
      </c>
    </row>
    <row r="29" spans="1:24" ht="12.75" hidden="1">
      <c r="A29" s="29"/>
      <c r="B29" s="29"/>
      <c r="C29" s="30"/>
      <c r="D29" s="33"/>
      <c r="E29" s="30"/>
      <c r="F29" s="30"/>
      <c r="G29" s="32"/>
      <c r="H29" s="32"/>
      <c r="I29" s="32"/>
      <c r="J29" s="30"/>
      <c r="K29" s="30"/>
      <c r="L29" s="43"/>
      <c r="M29" s="43"/>
      <c r="N29" s="30"/>
      <c r="O29" s="33"/>
      <c r="P29" s="30"/>
      <c r="Q29" s="30"/>
      <c r="R29" s="32"/>
      <c r="S29" s="32"/>
      <c r="T29" s="32"/>
      <c r="U29" s="30"/>
      <c r="V29" s="30"/>
      <c r="W29" s="43"/>
      <c r="X29" s="43"/>
    </row>
    <row r="30" spans="1:24" ht="12.75">
      <c r="A30" s="29" t="s">
        <v>45</v>
      </c>
      <c r="B30" s="29">
        <v>24</v>
      </c>
      <c r="C30" s="30">
        <v>30</v>
      </c>
      <c r="D30" s="30"/>
      <c r="E30" s="30"/>
      <c r="F30" s="30"/>
      <c r="G30" s="32">
        <v>0.13</v>
      </c>
      <c r="H30" s="32">
        <f t="shared" si="0"/>
        <v>0.1573</v>
      </c>
      <c r="I30" s="32">
        <f t="shared" si="1"/>
        <v>0.20449</v>
      </c>
      <c r="J30" s="30">
        <v>6.33</v>
      </c>
      <c r="K30" s="30">
        <v>0.94</v>
      </c>
      <c r="L30" s="30">
        <v>0</v>
      </c>
      <c r="M30" s="30">
        <v>0.43</v>
      </c>
      <c r="N30" s="30">
        <v>50</v>
      </c>
      <c r="O30" s="60"/>
      <c r="P30" s="60"/>
      <c r="Q30" s="60"/>
      <c r="R30" s="61">
        <v>0.22</v>
      </c>
      <c r="S30" s="32">
        <f t="shared" si="2"/>
        <v>0.2662</v>
      </c>
      <c r="T30" s="32">
        <f t="shared" si="3"/>
        <v>0.34606</v>
      </c>
      <c r="U30" s="52">
        <v>10.55</v>
      </c>
      <c r="V30" s="52">
        <v>1.57</v>
      </c>
      <c r="W30" s="52">
        <v>0</v>
      </c>
      <c r="X30" s="52">
        <v>0.72</v>
      </c>
    </row>
    <row r="31" spans="1:24" ht="12.75" hidden="1">
      <c r="A31" s="62"/>
      <c r="B31" s="41"/>
      <c r="C31" s="63"/>
      <c r="D31" s="63"/>
      <c r="E31" s="63"/>
      <c r="F31" s="64"/>
      <c r="G31" s="42"/>
      <c r="H31" s="32">
        <f t="shared" si="0"/>
        <v>0</v>
      </c>
      <c r="I31" s="32">
        <f t="shared" si="1"/>
        <v>0</v>
      </c>
      <c r="J31" s="65"/>
      <c r="K31" s="65"/>
      <c r="L31" s="65"/>
      <c r="M31" s="65"/>
      <c r="N31" s="63"/>
      <c r="O31" s="66"/>
      <c r="P31" s="66"/>
      <c r="Q31" s="64"/>
      <c r="R31" s="42"/>
      <c r="S31" s="32">
        <f t="shared" si="2"/>
        <v>0</v>
      </c>
      <c r="T31" s="32">
        <f t="shared" si="3"/>
        <v>0</v>
      </c>
      <c r="U31" s="65"/>
      <c r="V31" s="65"/>
      <c r="W31" s="65"/>
      <c r="X31" s="65"/>
    </row>
    <row r="32" spans="1:24" ht="12.75">
      <c r="A32" s="29" t="s">
        <v>24</v>
      </c>
      <c r="B32" s="29"/>
      <c r="C32" s="30">
        <v>100</v>
      </c>
      <c r="D32" s="36"/>
      <c r="E32" s="36"/>
      <c r="F32" s="36"/>
      <c r="G32" s="32"/>
      <c r="H32" s="32"/>
      <c r="I32" s="32"/>
      <c r="J32" s="30">
        <v>114.28</v>
      </c>
      <c r="K32" s="30">
        <v>2.27</v>
      </c>
      <c r="L32" s="30">
        <v>4.03</v>
      </c>
      <c r="M32" s="30">
        <v>13.06</v>
      </c>
      <c r="N32" s="30">
        <v>120</v>
      </c>
      <c r="O32" s="30"/>
      <c r="P32" s="30"/>
      <c r="Q32" s="30"/>
      <c r="R32" s="32"/>
      <c r="S32" s="32"/>
      <c r="T32" s="32"/>
      <c r="U32" s="30">
        <v>137.13</v>
      </c>
      <c r="V32" s="30">
        <v>2.72</v>
      </c>
      <c r="W32" s="30">
        <v>4.84</v>
      </c>
      <c r="X32" s="30">
        <v>15.67</v>
      </c>
    </row>
    <row r="33" spans="1:24" ht="12.75">
      <c r="A33" s="67" t="s">
        <v>46</v>
      </c>
      <c r="B33" s="31"/>
      <c r="C33" s="30">
        <v>200</v>
      </c>
      <c r="D33" s="33"/>
      <c r="E33" s="36"/>
      <c r="F33" s="36"/>
      <c r="G33" s="32">
        <v>0.08</v>
      </c>
      <c r="H33" s="32">
        <f t="shared" si="0"/>
        <v>0.0968</v>
      </c>
      <c r="I33" s="32">
        <f t="shared" si="1"/>
        <v>0.12584</v>
      </c>
      <c r="J33" s="30">
        <v>98.72</v>
      </c>
      <c r="K33" s="30">
        <v>0.18</v>
      </c>
      <c r="L33" s="30">
        <v>0</v>
      </c>
      <c r="M33" s="34">
        <v>24.5</v>
      </c>
      <c r="N33" s="30">
        <v>200</v>
      </c>
      <c r="O33" s="33"/>
      <c r="P33" s="36"/>
      <c r="Q33" s="36"/>
      <c r="R33" s="32">
        <v>0.08</v>
      </c>
      <c r="S33" s="32">
        <f t="shared" si="2"/>
        <v>0.0968</v>
      </c>
      <c r="T33" s="32">
        <f t="shared" si="3"/>
        <v>0.12584</v>
      </c>
      <c r="U33" s="30">
        <v>98.72</v>
      </c>
      <c r="V33" s="30">
        <v>0.18</v>
      </c>
      <c r="W33" s="30">
        <v>0</v>
      </c>
      <c r="X33" s="34">
        <v>24.5</v>
      </c>
    </row>
    <row r="34" spans="1:24" ht="12.75">
      <c r="A34" s="29" t="s">
        <v>27</v>
      </c>
      <c r="B34" s="29"/>
      <c r="C34" s="30">
        <v>30</v>
      </c>
      <c r="D34" s="43">
        <v>0.34</v>
      </c>
      <c r="E34" s="30"/>
      <c r="F34" s="30"/>
      <c r="G34" s="32">
        <v>0.04</v>
      </c>
      <c r="H34" s="32">
        <f t="shared" si="0"/>
        <v>0.0484</v>
      </c>
      <c r="I34" s="32">
        <f t="shared" si="1"/>
        <v>0.06292</v>
      </c>
      <c r="J34" s="30">
        <v>63</v>
      </c>
      <c r="K34" s="30">
        <v>1.58</v>
      </c>
      <c r="L34" s="30">
        <v>0.36</v>
      </c>
      <c r="M34" s="34">
        <v>13.11</v>
      </c>
      <c r="N34" s="30">
        <v>30</v>
      </c>
      <c r="O34" s="43">
        <v>0.34</v>
      </c>
      <c r="P34" s="30"/>
      <c r="Q34" s="30"/>
      <c r="R34" s="32">
        <v>0.04</v>
      </c>
      <c r="S34" s="32">
        <f t="shared" si="2"/>
        <v>0.0484</v>
      </c>
      <c r="T34" s="32">
        <f t="shared" si="3"/>
        <v>0.06292</v>
      </c>
      <c r="U34" s="30">
        <v>63</v>
      </c>
      <c r="V34" s="30">
        <v>1.58</v>
      </c>
      <c r="W34" s="30">
        <v>0.36</v>
      </c>
      <c r="X34" s="34">
        <v>13.11</v>
      </c>
    </row>
    <row r="35" spans="1:24" ht="12.75">
      <c r="A35" s="44" t="s">
        <v>28</v>
      </c>
      <c r="B35" s="44"/>
      <c r="C35" s="21"/>
      <c r="D35" s="55">
        <v>4.064808021120001</v>
      </c>
      <c r="E35" s="21"/>
      <c r="F35" s="21"/>
      <c r="G35" s="46">
        <f>SUM(G26:G34)</f>
        <v>2.1700000000000004</v>
      </c>
      <c r="H35" s="46">
        <f>SUM(H26:H34)</f>
        <v>2.6257</v>
      </c>
      <c r="I35" s="46">
        <f>SUM(I26:I34)</f>
        <v>3.41341</v>
      </c>
      <c r="J35" s="45">
        <f>J34+J33+J31+J30+J29+J28+J27+J26</f>
        <v>835.98</v>
      </c>
      <c r="K35" s="45">
        <f>K34+K33+K31+K30+K29+K28+K27+K26</f>
        <v>43.15</v>
      </c>
      <c r="L35" s="45">
        <f>L34+L33+L31+L30+L29+L28+L27+L26</f>
        <v>24.900000000000002</v>
      </c>
      <c r="M35" s="45">
        <f>M34+M33+M31+M30+M29+M28+M27+M26</f>
        <v>110.47999999999999</v>
      </c>
      <c r="N35" s="45"/>
      <c r="O35" s="45">
        <f>O34+O33+O31+O30+O29+O28+O27+O26</f>
        <v>0.34</v>
      </c>
      <c r="P35" s="45">
        <f>P34+P33+P31+P30+P29+P28+P27+P26</f>
        <v>0</v>
      </c>
      <c r="Q35" s="45">
        <f>Q34+Q33+Q31+Q30+Q29+Q28+Q27+Q26</f>
        <v>0</v>
      </c>
      <c r="R35" s="46">
        <f>SUM(R26:R34)</f>
        <v>2.66</v>
      </c>
      <c r="S35" s="46">
        <f>SUM(S26:S34)</f>
        <v>3.2186</v>
      </c>
      <c r="T35" s="46">
        <f>SUM(T26:T34)</f>
        <v>4.18418</v>
      </c>
      <c r="U35" s="45">
        <f>U34+U33+U31+U30+U29+U28+U27+U26</f>
        <v>1013.1899999999999</v>
      </c>
      <c r="V35" s="45">
        <f>V34+V33+V31+V30+V29+V28+V27+V26</f>
        <v>53.67999999999999</v>
      </c>
      <c r="W35" s="45">
        <f>W34+W33+W31+W30+W29+W28+W27+W26</f>
        <v>30.58</v>
      </c>
      <c r="X35" s="45">
        <f>X34+X33+X31+X30+X29+X28+X27+X26</f>
        <v>131.51999999999998</v>
      </c>
    </row>
    <row r="36" spans="1:24" ht="12.75">
      <c r="A36" s="44"/>
      <c r="B36" s="44"/>
      <c r="C36" s="21"/>
      <c r="D36" s="55"/>
      <c r="E36" s="21"/>
      <c r="F36" s="21"/>
      <c r="G36" s="32"/>
      <c r="H36" s="32"/>
      <c r="I36" s="32"/>
      <c r="J36" s="21"/>
      <c r="K36" s="21"/>
      <c r="L36" s="21"/>
      <c r="M36" s="56"/>
      <c r="N36" s="21"/>
      <c r="O36" s="21"/>
      <c r="P36" s="21"/>
      <c r="Q36" s="21"/>
      <c r="R36" s="32"/>
      <c r="S36" s="32"/>
      <c r="T36" s="32"/>
      <c r="U36" s="21"/>
      <c r="V36" s="21"/>
      <c r="W36" s="21"/>
      <c r="X36" s="21"/>
    </row>
    <row r="37" spans="1:24" ht="12.75">
      <c r="A37" s="21" t="s">
        <v>47</v>
      </c>
      <c r="B37" s="21"/>
      <c r="C37" s="68" t="s">
        <v>3</v>
      </c>
      <c r="D37" s="55"/>
      <c r="E37" s="68"/>
      <c r="F37" s="68"/>
      <c r="G37" s="32"/>
      <c r="H37" s="32"/>
      <c r="I37" s="32"/>
      <c r="J37" s="68" t="s">
        <v>8</v>
      </c>
      <c r="K37" s="68" t="s">
        <v>9</v>
      </c>
      <c r="L37" s="68" t="s">
        <v>10</v>
      </c>
      <c r="M37" s="69" t="s">
        <v>11</v>
      </c>
      <c r="N37" s="68" t="s">
        <v>12</v>
      </c>
      <c r="O37" s="68"/>
      <c r="P37" s="68"/>
      <c r="Q37" s="68"/>
      <c r="R37" s="32"/>
      <c r="S37" s="32"/>
      <c r="T37" s="32"/>
      <c r="U37" s="68" t="s">
        <v>8</v>
      </c>
      <c r="V37" s="68" t="s">
        <v>9</v>
      </c>
      <c r="W37" s="68" t="s">
        <v>10</v>
      </c>
      <c r="X37" s="68" t="s">
        <v>11</v>
      </c>
    </row>
    <row r="38" spans="1:24" ht="12.75">
      <c r="A38" s="29" t="s">
        <v>48</v>
      </c>
      <c r="B38" s="29"/>
      <c r="C38" s="30" t="s">
        <v>31</v>
      </c>
      <c r="D38" s="33"/>
      <c r="E38" s="30"/>
      <c r="F38" s="30"/>
      <c r="G38" s="32">
        <v>0.16</v>
      </c>
      <c r="H38" s="32">
        <f t="shared" si="0"/>
        <v>0.1936</v>
      </c>
      <c r="I38" s="32">
        <f t="shared" si="1"/>
        <v>0.25168</v>
      </c>
      <c r="J38" s="30">
        <v>139.46</v>
      </c>
      <c r="K38" s="30">
        <v>1.94</v>
      </c>
      <c r="L38" s="30">
        <v>7.74</v>
      </c>
      <c r="M38" s="34">
        <v>15.52</v>
      </c>
      <c r="N38" s="30" t="s">
        <v>32</v>
      </c>
      <c r="O38" s="30"/>
      <c r="P38" s="30"/>
      <c r="Q38" s="30"/>
      <c r="R38" s="32">
        <v>0.2</v>
      </c>
      <c r="S38" s="32">
        <f t="shared" si="2"/>
        <v>0.242</v>
      </c>
      <c r="T38" s="32">
        <f t="shared" si="3"/>
        <v>0.3146</v>
      </c>
      <c r="U38" s="43">
        <v>167.68</v>
      </c>
      <c r="V38" s="30">
        <v>2.38</v>
      </c>
      <c r="W38" s="43">
        <v>8.92</v>
      </c>
      <c r="X38" s="30">
        <v>19.47</v>
      </c>
    </row>
    <row r="39" spans="1:24" ht="12.75">
      <c r="A39" s="29" t="s">
        <v>49</v>
      </c>
      <c r="B39" s="29">
        <v>11</v>
      </c>
      <c r="C39" s="30">
        <v>80</v>
      </c>
      <c r="D39" s="33"/>
      <c r="E39" s="30"/>
      <c r="F39" s="30"/>
      <c r="G39" s="32">
        <v>0.71</v>
      </c>
      <c r="H39" s="32">
        <f t="shared" si="0"/>
        <v>0.8591</v>
      </c>
      <c r="I39" s="32">
        <f t="shared" si="1"/>
        <v>1.11683</v>
      </c>
      <c r="J39" s="30">
        <v>174.92</v>
      </c>
      <c r="K39" s="30">
        <v>11.8</v>
      </c>
      <c r="L39" s="30">
        <v>10.18</v>
      </c>
      <c r="M39" s="34">
        <v>9.02</v>
      </c>
      <c r="N39" s="30">
        <v>100</v>
      </c>
      <c r="O39" s="30"/>
      <c r="P39" s="30"/>
      <c r="Q39" s="30"/>
      <c r="R39" s="32">
        <v>0.89</v>
      </c>
      <c r="S39" s="32">
        <f t="shared" si="2"/>
        <v>1.0769</v>
      </c>
      <c r="T39" s="32">
        <f t="shared" si="3"/>
        <v>1.39997</v>
      </c>
      <c r="U39" s="30">
        <v>218.65</v>
      </c>
      <c r="V39" s="43">
        <v>14.75</v>
      </c>
      <c r="W39" s="43">
        <v>12.73</v>
      </c>
      <c r="X39" s="43">
        <v>11.27</v>
      </c>
    </row>
    <row r="40" spans="1:24" ht="12.75">
      <c r="A40" s="29" t="s">
        <v>44</v>
      </c>
      <c r="B40" s="29">
        <v>11</v>
      </c>
      <c r="C40" s="30">
        <v>100</v>
      </c>
      <c r="D40" s="30"/>
      <c r="E40" s="30"/>
      <c r="F40" s="30"/>
      <c r="G40" s="32">
        <v>0.07</v>
      </c>
      <c r="H40" s="32">
        <f t="shared" si="0"/>
        <v>0.08470000000000001</v>
      </c>
      <c r="I40" s="32">
        <f t="shared" si="1"/>
        <v>0.11011000000000001</v>
      </c>
      <c r="J40" s="30">
        <v>137.97</v>
      </c>
      <c r="K40" s="30">
        <v>5.29</v>
      </c>
      <c r="L40" s="43">
        <v>1.39</v>
      </c>
      <c r="M40" s="43">
        <v>26.08</v>
      </c>
      <c r="N40" s="30">
        <v>150</v>
      </c>
      <c r="O40" s="30"/>
      <c r="P40" s="30"/>
      <c r="Q40" s="30"/>
      <c r="R40" s="32">
        <v>0.11</v>
      </c>
      <c r="S40" s="32">
        <f t="shared" si="2"/>
        <v>0.1331</v>
      </c>
      <c r="T40" s="32">
        <f t="shared" si="3"/>
        <v>0.17303</v>
      </c>
      <c r="U40" s="30">
        <v>206.96</v>
      </c>
      <c r="V40" s="30">
        <v>7.94</v>
      </c>
      <c r="W40" s="43">
        <v>2.09</v>
      </c>
      <c r="X40" s="43">
        <v>39.12</v>
      </c>
    </row>
    <row r="41" spans="1:24" ht="12.75">
      <c r="A41" s="29" t="s">
        <v>50</v>
      </c>
      <c r="B41" s="29">
        <v>11</v>
      </c>
      <c r="C41" s="30">
        <v>100</v>
      </c>
      <c r="D41" s="33"/>
      <c r="E41" s="30"/>
      <c r="F41" s="30"/>
      <c r="G41" s="32">
        <v>0.23</v>
      </c>
      <c r="H41" s="32">
        <f t="shared" si="0"/>
        <v>0.2783</v>
      </c>
      <c r="I41" s="32">
        <f t="shared" si="1"/>
        <v>0.36179</v>
      </c>
      <c r="J41" s="30">
        <v>68.13</v>
      </c>
      <c r="K41" s="30">
        <v>1.42</v>
      </c>
      <c r="L41" s="30">
        <v>4.77</v>
      </c>
      <c r="M41" s="34">
        <v>4.88</v>
      </c>
      <c r="N41" s="30">
        <v>120</v>
      </c>
      <c r="O41" s="33"/>
      <c r="P41" s="30"/>
      <c r="Q41" s="30"/>
      <c r="R41" s="32">
        <v>0.28</v>
      </c>
      <c r="S41" s="32">
        <f t="shared" si="2"/>
        <v>0.33880000000000005</v>
      </c>
      <c r="T41" s="32">
        <f t="shared" si="3"/>
        <v>0.44044000000000005</v>
      </c>
      <c r="U41" s="30">
        <v>81.75</v>
      </c>
      <c r="V41" s="30">
        <v>1.7</v>
      </c>
      <c r="W41" s="30">
        <v>5.72</v>
      </c>
      <c r="X41" s="30">
        <v>5.86</v>
      </c>
    </row>
    <row r="42" spans="1:25" s="75" customFormat="1" ht="12.75">
      <c r="A42" s="51" t="s">
        <v>51</v>
      </c>
      <c r="B42" s="51">
        <v>11</v>
      </c>
      <c r="C42" s="52">
        <v>50</v>
      </c>
      <c r="D42" s="70"/>
      <c r="E42" s="71"/>
      <c r="F42" s="71"/>
      <c r="G42" s="72">
        <v>0.07</v>
      </c>
      <c r="H42" s="72">
        <f t="shared" si="0"/>
        <v>0.08470000000000001</v>
      </c>
      <c r="I42" s="72">
        <f t="shared" si="1"/>
        <v>0.11011000000000001</v>
      </c>
      <c r="J42" s="52">
        <v>43.5</v>
      </c>
      <c r="K42" s="52">
        <v>9.25</v>
      </c>
      <c r="L42" s="52">
        <v>1.89</v>
      </c>
      <c r="M42" s="54">
        <v>5.75</v>
      </c>
      <c r="N42" s="52">
        <v>100</v>
      </c>
      <c r="O42" s="52"/>
      <c r="P42" s="52"/>
      <c r="Q42" s="52"/>
      <c r="R42" s="73">
        <v>0.13</v>
      </c>
      <c r="S42" s="73">
        <f t="shared" si="2"/>
        <v>0.1573</v>
      </c>
      <c r="T42" s="73">
        <f t="shared" si="3"/>
        <v>0.20449</v>
      </c>
      <c r="U42" s="52">
        <v>87</v>
      </c>
      <c r="V42" s="52">
        <v>1.85</v>
      </c>
      <c r="W42" s="52">
        <v>3.78</v>
      </c>
      <c r="X42" s="52">
        <v>11.5</v>
      </c>
      <c r="Y42" s="74"/>
    </row>
    <row r="43" spans="1:24" ht="12.75">
      <c r="A43" s="29" t="s">
        <v>25</v>
      </c>
      <c r="B43" s="29"/>
      <c r="C43" s="30">
        <v>130</v>
      </c>
      <c r="D43" s="30"/>
      <c r="E43" s="30"/>
      <c r="F43" s="30"/>
      <c r="G43" s="32">
        <v>0.13</v>
      </c>
      <c r="H43" s="32">
        <f t="shared" si="0"/>
        <v>0.1573</v>
      </c>
      <c r="I43" s="32">
        <f t="shared" si="1"/>
        <v>0.20449</v>
      </c>
      <c r="J43" s="30">
        <v>61</v>
      </c>
      <c r="K43" s="38">
        <v>0.99</v>
      </c>
      <c r="L43" s="30">
        <v>0.44</v>
      </c>
      <c r="M43" s="38">
        <v>14.88</v>
      </c>
      <c r="N43" s="30">
        <v>130</v>
      </c>
      <c r="O43" s="30"/>
      <c r="P43" s="30"/>
      <c r="Q43" s="30"/>
      <c r="R43" s="32">
        <v>0.13</v>
      </c>
      <c r="S43" s="32">
        <f t="shared" si="2"/>
        <v>0.1573</v>
      </c>
      <c r="T43" s="32">
        <f t="shared" si="3"/>
        <v>0.20449</v>
      </c>
      <c r="U43" s="30">
        <v>61</v>
      </c>
      <c r="V43" s="38">
        <v>0.99</v>
      </c>
      <c r="W43" s="30">
        <v>0.44</v>
      </c>
      <c r="X43" s="30">
        <v>14.88</v>
      </c>
    </row>
    <row r="44" spans="1:24" ht="12.75">
      <c r="A44" s="31" t="s">
        <v>38</v>
      </c>
      <c r="B44" s="31"/>
      <c r="C44" s="30">
        <v>200</v>
      </c>
      <c r="D44" s="33">
        <v>0.786016</v>
      </c>
      <c r="E44" s="30"/>
      <c r="F44" s="30"/>
      <c r="G44" s="32">
        <v>0.36</v>
      </c>
      <c r="H44" s="32">
        <f t="shared" si="0"/>
        <v>0.4356</v>
      </c>
      <c r="I44" s="32">
        <f t="shared" si="1"/>
        <v>0.56628</v>
      </c>
      <c r="J44" s="30">
        <v>97.5</v>
      </c>
      <c r="K44" s="30">
        <v>0.65</v>
      </c>
      <c r="L44" s="30"/>
      <c r="M44" s="34">
        <v>23.15</v>
      </c>
      <c r="N44" s="30">
        <v>200</v>
      </c>
      <c r="O44" s="33">
        <v>0.786016</v>
      </c>
      <c r="P44" s="30"/>
      <c r="Q44" s="30"/>
      <c r="R44" s="32">
        <v>0.36</v>
      </c>
      <c r="S44" s="32">
        <f t="shared" si="2"/>
        <v>0.4356</v>
      </c>
      <c r="T44" s="32">
        <f t="shared" si="3"/>
        <v>0.56628</v>
      </c>
      <c r="U44" s="30">
        <v>97.5</v>
      </c>
      <c r="V44" s="30">
        <v>0.65</v>
      </c>
      <c r="W44" s="30"/>
      <c r="X44" s="30">
        <v>23.15</v>
      </c>
    </row>
    <row r="45" spans="1:24" ht="12.75">
      <c r="A45" s="29" t="s">
        <v>52</v>
      </c>
      <c r="B45" s="29"/>
      <c r="C45" s="30">
        <v>30</v>
      </c>
      <c r="D45" s="43">
        <v>0.34</v>
      </c>
      <c r="E45" s="30"/>
      <c r="F45" s="30"/>
      <c r="G45" s="32">
        <v>0.08</v>
      </c>
      <c r="H45" s="32">
        <f t="shared" si="0"/>
        <v>0.0968</v>
      </c>
      <c r="I45" s="32">
        <f t="shared" si="1"/>
        <v>0.12584</v>
      </c>
      <c r="J45" s="30">
        <v>63</v>
      </c>
      <c r="K45" s="30">
        <v>1.58</v>
      </c>
      <c r="L45" s="30">
        <v>0.36</v>
      </c>
      <c r="M45" s="34">
        <v>13.11</v>
      </c>
      <c r="N45" s="30">
        <v>50</v>
      </c>
      <c r="O45" s="43">
        <v>0.34</v>
      </c>
      <c r="P45" s="30"/>
      <c r="Q45" s="30"/>
      <c r="R45" s="32">
        <v>0.14</v>
      </c>
      <c r="S45" s="32">
        <f t="shared" si="2"/>
        <v>0.16940000000000002</v>
      </c>
      <c r="T45" s="32">
        <f t="shared" si="3"/>
        <v>0.22022000000000003</v>
      </c>
      <c r="U45" s="36">
        <v>105</v>
      </c>
      <c r="V45" s="36">
        <v>2.64</v>
      </c>
      <c r="W45" s="36">
        <v>0.6</v>
      </c>
      <c r="X45" s="36">
        <v>21.86</v>
      </c>
    </row>
    <row r="46" spans="1:24" ht="12.75">
      <c r="A46" s="44" t="s">
        <v>28</v>
      </c>
      <c r="B46" s="44"/>
      <c r="C46" s="21"/>
      <c r="D46" s="55">
        <v>4.0205344502400004</v>
      </c>
      <c r="E46" s="21"/>
      <c r="F46" s="21"/>
      <c r="G46" s="46">
        <f aca="true" t="shared" si="7" ref="G46:M46">SUM(G38:G45)</f>
        <v>1.81</v>
      </c>
      <c r="H46" s="46">
        <f t="shared" si="7"/>
        <v>2.1901</v>
      </c>
      <c r="I46" s="46">
        <f t="shared" si="7"/>
        <v>2.84713</v>
      </c>
      <c r="J46" s="21">
        <f t="shared" si="7"/>
        <v>785.48</v>
      </c>
      <c r="K46" s="21">
        <f t="shared" si="7"/>
        <v>32.92</v>
      </c>
      <c r="L46" s="21">
        <f t="shared" si="7"/>
        <v>26.770000000000003</v>
      </c>
      <c r="M46" s="56">
        <f t="shared" si="7"/>
        <v>112.39</v>
      </c>
      <c r="N46" s="21"/>
      <c r="O46" s="55">
        <v>4.680208271200001</v>
      </c>
      <c r="P46" s="21"/>
      <c r="Q46" s="21"/>
      <c r="R46" s="46">
        <f aca="true" t="shared" si="8" ref="R46:X46">SUM(R38:R45)</f>
        <v>2.24</v>
      </c>
      <c r="S46" s="46">
        <f t="shared" si="8"/>
        <v>2.7104</v>
      </c>
      <c r="T46" s="46">
        <f t="shared" si="8"/>
        <v>3.5235199999999995</v>
      </c>
      <c r="U46" s="45">
        <f t="shared" si="8"/>
        <v>1025.54</v>
      </c>
      <c r="V46" s="45">
        <f t="shared" si="8"/>
        <v>32.9</v>
      </c>
      <c r="W46" s="45">
        <f t="shared" si="8"/>
        <v>34.279999999999994</v>
      </c>
      <c r="X46" s="45">
        <f t="shared" si="8"/>
        <v>147.11</v>
      </c>
    </row>
    <row r="47" spans="1:24" ht="12.75">
      <c r="A47" s="59" t="s">
        <v>53</v>
      </c>
      <c r="B47" s="30"/>
      <c r="C47" s="30"/>
      <c r="D47" s="33"/>
      <c r="E47" s="30"/>
      <c r="F47" s="30"/>
      <c r="G47" s="32"/>
      <c r="H47" s="32"/>
      <c r="I47" s="32"/>
      <c r="J47" s="30"/>
      <c r="K47" s="30"/>
      <c r="L47" s="30"/>
      <c r="M47" s="34"/>
      <c r="N47" s="30"/>
      <c r="O47" s="30"/>
      <c r="P47" s="30"/>
      <c r="Q47" s="30"/>
      <c r="R47" s="32"/>
      <c r="S47" s="32"/>
      <c r="T47" s="32"/>
      <c r="U47" s="30"/>
      <c r="V47" s="30"/>
      <c r="W47" s="30"/>
      <c r="X47" s="30"/>
    </row>
    <row r="48" spans="1:24" ht="12.75">
      <c r="A48" s="29" t="s">
        <v>54</v>
      </c>
      <c r="B48" s="29"/>
      <c r="C48" s="30">
        <v>200</v>
      </c>
      <c r="D48" s="33"/>
      <c r="E48" s="30"/>
      <c r="F48" s="30"/>
      <c r="G48" s="32">
        <v>0.25</v>
      </c>
      <c r="H48" s="32">
        <f t="shared" si="0"/>
        <v>0.3025</v>
      </c>
      <c r="I48" s="32">
        <f t="shared" si="1"/>
        <v>0.39325</v>
      </c>
      <c r="J48" s="30">
        <v>206.1</v>
      </c>
      <c r="K48" s="30">
        <v>2.89</v>
      </c>
      <c r="L48" s="30">
        <v>2.04</v>
      </c>
      <c r="M48" s="34">
        <v>47.41</v>
      </c>
      <c r="N48" s="30">
        <v>250</v>
      </c>
      <c r="O48" s="30"/>
      <c r="P48" s="30"/>
      <c r="Q48" s="30"/>
      <c r="R48" s="32">
        <v>0.3</v>
      </c>
      <c r="S48" s="32">
        <f t="shared" si="2"/>
        <v>0.363</v>
      </c>
      <c r="T48" s="32">
        <f t="shared" si="3"/>
        <v>0.4719</v>
      </c>
      <c r="U48" s="30">
        <v>257.63</v>
      </c>
      <c r="V48" s="30">
        <v>3.61</v>
      </c>
      <c r="W48" s="30">
        <v>2.55</v>
      </c>
      <c r="X48" s="30">
        <v>59.63</v>
      </c>
    </row>
    <row r="49" spans="1:24" ht="12.75">
      <c r="A49" s="29" t="s">
        <v>55</v>
      </c>
      <c r="B49" s="29">
        <v>14</v>
      </c>
      <c r="C49" s="30">
        <v>100</v>
      </c>
      <c r="D49" s="33"/>
      <c r="E49" s="30"/>
      <c r="F49" s="30"/>
      <c r="G49" s="32">
        <v>0.96</v>
      </c>
      <c r="H49" s="32">
        <f t="shared" si="0"/>
        <v>1.1616</v>
      </c>
      <c r="I49" s="32">
        <f t="shared" si="1"/>
        <v>1.51008</v>
      </c>
      <c r="J49" s="30">
        <v>240.7</v>
      </c>
      <c r="K49" s="30">
        <v>13.77</v>
      </c>
      <c r="L49" s="30">
        <v>13.39</v>
      </c>
      <c r="M49" s="30">
        <v>16.32</v>
      </c>
      <c r="N49" s="30">
        <v>115</v>
      </c>
      <c r="O49" s="33"/>
      <c r="P49" s="30"/>
      <c r="Q49" s="30"/>
      <c r="R49" s="32">
        <v>1.11</v>
      </c>
      <c r="S49" s="32">
        <f t="shared" si="2"/>
        <v>1.3431000000000002</v>
      </c>
      <c r="T49" s="32">
        <f t="shared" si="3"/>
        <v>1.7460300000000002</v>
      </c>
      <c r="U49" s="30">
        <v>267.41</v>
      </c>
      <c r="V49" s="30">
        <v>15.3</v>
      </c>
      <c r="W49" s="30">
        <v>14.88</v>
      </c>
      <c r="X49" s="30">
        <v>18.13</v>
      </c>
    </row>
    <row r="50" spans="1:24" ht="12.75">
      <c r="A50" s="29" t="s">
        <v>56</v>
      </c>
      <c r="B50" s="29">
        <v>14</v>
      </c>
      <c r="C50" s="30">
        <v>30</v>
      </c>
      <c r="D50" s="33"/>
      <c r="E50" s="30"/>
      <c r="F50" s="30"/>
      <c r="G50" s="32">
        <v>0.03</v>
      </c>
      <c r="H50" s="32">
        <f t="shared" si="0"/>
        <v>0.0363</v>
      </c>
      <c r="I50" s="32">
        <f t="shared" si="1"/>
        <v>0.04719</v>
      </c>
      <c r="J50" s="30">
        <v>37.8</v>
      </c>
      <c r="K50" s="30">
        <v>1.02</v>
      </c>
      <c r="L50" s="30">
        <v>2.7</v>
      </c>
      <c r="M50" s="34">
        <v>2.35</v>
      </c>
      <c r="N50" s="30">
        <v>50</v>
      </c>
      <c r="O50" s="33"/>
      <c r="P50" s="30"/>
      <c r="Q50" s="30"/>
      <c r="R50" s="32">
        <v>0.05</v>
      </c>
      <c r="S50" s="32">
        <f t="shared" si="2"/>
        <v>0.0605</v>
      </c>
      <c r="T50" s="32">
        <f t="shared" si="3"/>
        <v>0.07865</v>
      </c>
      <c r="U50" s="30">
        <v>63</v>
      </c>
      <c r="V50" s="30">
        <v>1.7</v>
      </c>
      <c r="W50" s="30">
        <v>4.5</v>
      </c>
      <c r="X50" s="30">
        <v>3.91</v>
      </c>
    </row>
    <row r="51" spans="1:24" ht="12.75">
      <c r="A51" s="29" t="s">
        <v>57</v>
      </c>
      <c r="B51" s="29">
        <v>14</v>
      </c>
      <c r="C51" s="30">
        <v>100</v>
      </c>
      <c r="D51" s="33"/>
      <c r="E51" s="30"/>
      <c r="F51" s="30"/>
      <c r="G51" s="32">
        <v>0.23</v>
      </c>
      <c r="H51" s="32">
        <f t="shared" si="0"/>
        <v>0.2783</v>
      </c>
      <c r="I51" s="32">
        <f t="shared" si="1"/>
        <v>0.36179</v>
      </c>
      <c r="J51" s="30">
        <v>68.13</v>
      </c>
      <c r="K51" s="30">
        <v>1.42</v>
      </c>
      <c r="L51" s="30">
        <v>4.77</v>
      </c>
      <c r="M51" s="34">
        <v>4.88</v>
      </c>
      <c r="N51" s="30">
        <v>120</v>
      </c>
      <c r="O51" s="33"/>
      <c r="P51" s="30"/>
      <c r="Q51" s="30"/>
      <c r="R51" s="32">
        <v>0.28</v>
      </c>
      <c r="S51" s="32">
        <f t="shared" si="2"/>
        <v>0.33880000000000005</v>
      </c>
      <c r="T51" s="32">
        <f t="shared" si="3"/>
        <v>0.44044000000000005</v>
      </c>
      <c r="U51" s="30">
        <v>81.75</v>
      </c>
      <c r="V51" s="30">
        <v>1.7</v>
      </c>
      <c r="W51" s="30">
        <v>5.72</v>
      </c>
      <c r="X51" s="30">
        <v>5.86</v>
      </c>
    </row>
    <row r="52" spans="1:24" ht="12.75">
      <c r="A52" s="51" t="s">
        <v>58</v>
      </c>
      <c r="B52" s="29">
        <v>14</v>
      </c>
      <c r="C52" s="30">
        <v>150</v>
      </c>
      <c r="D52" s="33"/>
      <c r="E52" s="30"/>
      <c r="F52" s="30"/>
      <c r="G52" s="32">
        <v>0.14</v>
      </c>
      <c r="H52" s="32">
        <f t="shared" si="0"/>
        <v>0.16940000000000002</v>
      </c>
      <c r="I52" s="32">
        <f t="shared" si="1"/>
        <v>0.22022000000000003</v>
      </c>
      <c r="J52" s="30">
        <v>127.79</v>
      </c>
      <c r="K52" s="30">
        <v>2.85</v>
      </c>
      <c r="L52" s="30">
        <v>1.73</v>
      </c>
      <c r="M52" s="34">
        <v>25.22</v>
      </c>
      <c r="N52" s="30">
        <v>200</v>
      </c>
      <c r="O52" s="30"/>
      <c r="P52" s="30"/>
      <c r="Q52" s="30"/>
      <c r="R52" s="32">
        <v>0.19</v>
      </c>
      <c r="S52" s="32">
        <f t="shared" si="2"/>
        <v>0.2299</v>
      </c>
      <c r="T52" s="32">
        <f t="shared" si="3"/>
        <v>0.29887</v>
      </c>
      <c r="U52" s="30">
        <v>170.38</v>
      </c>
      <c r="V52" s="30">
        <v>3.8</v>
      </c>
      <c r="W52" s="30">
        <v>2.3</v>
      </c>
      <c r="X52" s="30">
        <v>33.62</v>
      </c>
    </row>
    <row r="53" spans="1:24" ht="12.75">
      <c r="A53" s="31" t="s">
        <v>59</v>
      </c>
      <c r="B53" s="31">
        <v>14</v>
      </c>
      <c r="C53" s="30">
        <v>30</v>
      </c>
      <c r="D53" s="33"/>
      <c r="E53" s="36"/>
      <c r="F53" s="36"/>
      <c r="G53" s="32">
        <v>0.1</v>
      </c>
      <c r="H53" s="32">
        <f t="shared" si="0"/>
        <v>0.121</v>
      </c>
      <c r="I53" s="32">
        <f t="shared" si="1"/>
        <v>0.1573</v>
      </c>
      <c r="J53" s="30">
        <v>8.1</v>
      </c>
      <c r="K53" s="30">
        <v>0.3</v>
      </c>
      <c r="L53" s="30">
        <v>0.12</v>
      </c>
      <c r="M53" s="34">
        <v>1.74</v>
      </c>
      <c r="N53" s="30">
        <v>50</v>
      </c>
      <c r="O53" s="30"/>
      <c r="P53" s="36"/>
      <c r="Q53" s="36"/>
      <c r="R53" s="32">
        <v>0.16</v>
      </c>
      <c r="S53" s="32">
        <f t="shared" si="2"/>
        <v>0.1936</v>
      </c>
      <c r="T53" s="32">
        <f t="shared" si="3"/>
        <v>0.25168</v>
      </c>
      <c r="U53" s="30">
        <v>13.5</v>
      </c>
      <c r="V53" s="30">
        <v>0.5</v>
      </c>
      <c r="W53" s="30">
        <v>0.2</v>
      </c>
      <c r="X53" s="30">
        <v>2.9</v>
      </c>
    </row>
    <row r="54" spans="1:24" ht="12.75">
      <c r="A54" s="67" t="s">
        <v>46</v>
      </c>
      <c r="B54" s="31"/>
      <c r="C54" s="30">
        <v>200</v>
      </c>
      <c r="D54" s="33"/>
      <c r="E54" s="36"/>
      <c r="F54" s="36"/>
      <c r="G54" s="32">
        <v>0.08</v>
      </c>
      <c r="H54" s="32">
        <f t="shared" si="0"/>
        <v>0.0968</v>
      </c>
      <c r="I54" s="32">
        <f t="shared" si="1"/>
        <v>0.12584</v>
      </c>
      <c r="J54" s="30">
        <v>98.72</v>
      </c>
      <c r="K54" s="30">
        <v>0.18</v>
      </c>
      <c r="L54" s="30">
        <v>0</v>
      </c>
      <c r="M54" s="34">
        <v>24.5</v>
      </c>
      <c r="N54" s="30">
        <v>200</v>
      </c>
      <c r="O54" s="33"/>
      <c r="P54" s="36"/>
      <c r="Q54" s="36"/>
      <c r="R54" s="32">
        <v>0.08</v>
      </c>
      <c r="S54" s="32">
        <f t="shared" si="2"/>
        <v>0.0968</v>
      </c>
      <c r="T54" s="32">
        <f t="shared" si="3"/>
        <v>0.12584</v>
      </c>
      <c r="U54" s="30">
        <v>98.72</v>
      </c>
      <c r="V54" s="30">
        <v>0.18</v>
      </c>
      <c r="W54" s="30">
        <v>0</v>
      </c>
      <c r="X54" s="34">
        <v>24.5</v>
      </c>
    </row>
    <row r="55" spans="1:24" ht="12.75">
      <c r="A55" s="29" t="s">
        <v>27</v>
      </c>
      <c r="B55" s="29"/>
      <c r="C55" s="30">
        <v>30</v>
      </c>
      <c r="D55" s="43">
        <v>0.34</v>
      </c>
      <c r="E55" s="30"/>
      <c r="F55" s="30"/>
      <c r="G55" s="32">
        <v>0.04</v>
      </c>
      <c r="H55" s="32">
        <f t="shared" si="0"/>
        <v>0.0484</v>
      </c>
      <c r="I55" s="32">
        <f t="shared" si="1"/>
        <v>0.06292</v>
      </c>
      <c r="J55" s="30">
        <v>63</v>
      </c>
      <c r="K55" s="30">
        <v>1.58</v>
      </c>
      <c r="L55" s="30">
        <v>0.36</v>
      </c>
      <c r="M55" s="34">
        <v>13.11</v>
      </c>
      <c r="N55" s="30">
        <v>30</v>
      </c>
      <c r="O55" s="43">
        <v>0.34</v>
      </c>
      <c r="P55" s="30"/>
      <c r="Q55" s="30"/>
      <c r="R55" s="32">
        <v>0.04</v>
      </c>
      <c r="S55" s="32">
        <f t="shared" si="2"/>
        <v>0.0484</v>
      </c>
      <c r="T55" s="32">
        <f t="shared" si="3"/>
        <v>0.06292</v>
      </c>
      <c r="U55" s="30">
        <v>63</v>
      </c>
      <c r="V55" s="30">
        <v>1.58</v>
      </c>
      <c r="W55" s="30">
        <v>0.36</v>
      </c>
      <c r="X55" s="34">
        <v>13.11</v>
      </c>
    </row>
    <row r="56" spans="1:24" ht="12.75">
      <c r="A56" s="44" t="s">
        <v>28</v>
      </c>
      <c r="B56" s="44"/>
      <c r="C56" s="21"/>
      <c r="D56" s="55"/>
      <c r="E56" s="21"/>
      <c r="F56" s="21"/>
      <c r="G56" s="46">
        <f>SUM(G48:G55)</f>
        <v>1.83</v>
      </c>
      <c r="H56" s="46">
        <f>SUM(H48:H55)</f>
        <v>2.2142999999999997</v>
      </c>
      <c r="I56" s="46">
        <f>SUM(I48:I55)</f>
        <v>2.87859</v>
      </c>
      <c r="J56" s="21">
        <f>J55+J54+J53+J52+J51+J50+J49+J48</f>
        <v>850.34</v>
      </c>
      <c r="K56" s="21">
        <f>K55+K54+K53+K52+K51+K50+K49+K48</f>
        <v>24.009999999999998</v>
      </c>
      <c r="L56" s="21">
        <f>L55+L54+L53+L52+L51+L50+L49+L48</f>
        <v>25.11</v>
      </c>
      <c r="M56" s="21">
        <f>M55+M54+M53+M52+M51+M50+M49+M48</f>
        <v>135.52999999999997</v>
      </c>
      <c r="N56" s="21"/>
      <c r="O56" s="21">
        <f aca="true" t="shared" si="9" ref="O56:X56">O55+O54+O53+O52+O51+O50+O49+O48</f>
        <v>0.34</v>
      </c>
      <c r="P56" s="21">
        <f t="shared" si="9"/>
        <v>0</v>
      </c>
      <c r="Q56" s="21">
        <f t="shared" si="9"/>
        <v>0</v>
      </c>
      <c r="R56" s="46">
        <f>SUM(R48:R55)</f>
        <v>2.2100000000000004</v>
      </c>
      <c r="S56" s="46">
        <f>SUM(S48:S55)</f>
        <v>2.6741</v>
      </c>
      <c r="T56" s="46">
        <f>SUM(T48:T55)</f>
        <v>3.4763300000000004</v>
      </c>
      <c r="U56" s="21">
        <f t="shared" si="9"/>
        <v>1015.39</v>
      </c>
      <c r="V56" s="21">
        <f t="shared" si="9"/>
        <v>28.369999999999997</v>
      </c>
      <c r="W56" s="21">
        <f t="shared" si="9"/>
        <v>30.51</v>
      </c>
      <c r="X56" s="21">
        <f t="shared" si="9"/>
        <v>161.66</v>
      </c>
    </row>
    <row r="57" spans="1:24" ht="12.75">
      <c r="A57" s="44"/>
      <c r="B57" s="44"/>
      <c r="C57" s="21"/>
      <c r="D57" s="55"/>
      <c r="E57" s="21"/>
      <c r="F57" s="21"/>
      <c r="G57" s="32"/>
      <c r="H57" s="32"/>
      <c r="I57" s="32"/>
      <c r="J57" s="21"/>
      <c r="K57" s="21"/>
      <c r="L57" s="21"/>
      <c r="M57" s="56"/>
      <c r="N57" s="21"/>
      <c r="O57" s="55"/>
      <c r="P57" s="21"/>
      <c r="Q57" s="21"/>
      <c r="R57" s="32"/>
      <c r="S57" s="32"/>
      <c r="T57" s="32"/>
      <c r="U57" s="45"/>
      <c r="V57" s="45"/>
      <c r="W57" s="45"/>
      <c r="X57" s="45"/>
    </row>
    <row r="58" spans="1:24" ht="12.75">
      <c r="A58" s="21" t="s">
        <v>60</v>
      </c>
      <c r="B58" s="21"/>
      <c r="C58" s="68"/>
      <c r="D58" s="55"/>
      <c r="E58" s="68"/>
      <c r="F58" s="68"/>
      <c r="G58" s="32"/>
      <c r="H58" s="32"/>
      <c r="I58" s="32"/>
      <c r="J58" s="68"/>
      <c r="K58" s="68"/>
      <c r="L58" s="68"/>
      <c r="M58" s="69"/>
      <c r="N58" s="68"/>
      <c r="O58" s="68"/>
      <c r="P58" s="68"/>
      <c r="Q58" s="68"/>
      <c r="R58" s="32"/>
      <c r="S58" s="32"/>
      <c r="T58" s="32"/>
      <c r="U58" s="68"/>
      <c r="V58" s="68"/>
      <c r="W58" s="68"/>
      <c r="X58" s="68"/>
    </row>
    <row r="59" spans="1:25" ht="12.75">
      <c r="A59" s="29" t="s">
        <v>61</v>
      </c>
      <c r="B59" s="29"/>
      <c r="C59" s="30" t="s">
        <v>31</v>
      </c>
      <c r="D59" s="33"/>
      <c r="E59" s="30"/>
      <c r="F59" s="30"/>
      <c r="G59" s="32">
        <v>0.23</v>
      </c>
      <c r="H59" s="32">
        <v>0.28</v>
      </c>
      <c r="I59" s="32">
        <f t="shared" si="1"/>
        <v>0.36400000000000005</v>
      </c>
      <c r="J59" s="30">
        <v>107.3</v>
      </c>
      <c r="K59" s="30">
        <v>1.72</v>
      </c>
      <c r="L59" s="30">
        <v>7.1</v>
      </c>
      <c r="M59" s="34">
        <v>9.13</v>
      </c>
      <c r="N59" s="30" t="s">
        <v>32</v>
      </c>
      <c r="O59" s="21"/>
      <c r="P59" s="21"/>
      <c r="Q59" s="21"/>
      <c r="R59" s="32">
        <v>0.29</v>
      </c>
      <c r="S59" s="32">
        <v>0.35</v>
      </c>
      <c r="T59" s="32">
        <f t="shared" si="3"/>
        <v>0.45499999999999996</v>
      </c>
      <c r="U59" s="30">
        <v>134.06</v>
      </c>
      <c r="V59" s="30">
        <v>2.15</v>
      </c>
      <c r="W59" s="43">
        <v>8.87</v>
      </c>
      <c r="X59" s="43">
        <v>11.41</v>
      </c>
      <c r="Y59" s="76"/>
    </row>
    <row r="60" spans="1:25" ht="12.75">
      <c r="A60" s="51" t="s">
        <v>62</v>
      </c>
      <c r="B60" s="51">
        <v>30</v>
      </c>
      <c r="C60" s="52">
        <v>250</v>
      </c>
      <c r="D60" s="77"/>
      <c r="E60" s="59"/>
      <c r="F60" s="59"/>
      <c r="G60" s="73">
        <v>0.54</v>
      </c>
      <c r="H60" s="73">
        <f t="shared" si="0"/>
        <v>0.6534</v>
      </c>
      <c r="I60" s="73">
        <f t="shared" si="1"/>
        <v>0.84942</v>
      </c>
      <c r="J60" s="73">
        <v>451</v>
      </c>
      <c r="K60" s="73">
        <v>26.7</v>
      </c>
      <c r="L60" s="73">
        <v>14.5</v>
      </c>
      <c r="M60" s="52">
        <v>26.7</v>
      </c>
      <c r="N60" s="52">
        <v>330</v>
      </c>
      <c r="O60" s="77"/>
      <c r="P60" s="59"/>
      <c r="Q60" s="59"/>
      <c r="R60" s="73">
        <v>0.71</v>
      </c>
      <c r="S60" s="73">
        <f t="shared" si="2"/>
        <v>0.8591</v>
      </c>
      <c r="T60" s="73">
        <f t="shared" si="3"/>
        <v>1.11683</v>
      </c>
      <c r="U60" s="73">
        <v>595.32</v>
      </c>
      <c r="V60" s="73">
        <v>35.24</v>
      </c>
      <c r="W60" s="73">
        <v>19.14</v>
      </c>
      <c r="X60" s="52">
        <v>35.24</v>
      </c>
      <c r="Y60" s="76"/>
    </row>
    <row r="61" spans="1:25" ht="12.75">
      <c r="A61" s="29" t="s">
        <v>57</v>
      </c>
      <c r="B61" s="29">
        <v>30</v>
      </c>
      <c r="C61" s="30">
        <v>100</v>
      </c>
      <c r="D61" s="33"/>
      <c r="E61" s="30"/>
      <c r="F61" s="30"/>
      <c r="G61" s="32">
        <v>0.23</v>
      </c>
      <c r="H61" s="32">
        <f t="shared" si="0"/>
        <v>0.2783</v>
      </c>
      <c r="I61" s="32">
        <f t="shared" si="1"/>
        <v>0.36179</v>
      </c>
      <c r="J61" s="30">
        <v>68.13</v>
      </c>
      <c r="K61" s="30">
        <v>1.42</v>
      </c>
      <c r="L61" s="30">
        <v>4.77</v>
      </c>
      <c r="M61" s="34">
        <v>4.88</v>
      </c>
      <c r="N61" s="30">
        <v>120</v>
      </c>
      <c r="O61" s="55"/>
      <c r="P61" s="21"/>
      <c r="Q61" s="21"/>
      <c r="R61" s="32">
        <v>0.28</v>
      </c>
      <c r="S61" s="32">
        <f t="shared" si="2"/>
        <v>0.33880000000000005</v>
      </c>
      <c r="T61" s="32">
        <f t="shared" si="3"/>
        <v>0.44044000000000005</v>
      </c>
      <c r="U61" s="30">
        <v>81.75</v>
      </c>
      <c r="V61" s="30">
        <v>1.7</v>
      </c>
      <c r="W61" s="30">
        <v>5.72</v>
      </c>
      <c r="X61" s="30">
        <v>5.86</v>
      </c>
      <c r="Y61" s="76"/>
    </row>
    <row r="62" spans="1:25" s="75" customFormat="1" ht="12.75">
      <c r="A62" s="78" t="s">
        <v>63</v>
      </c>
      <c r="B62" s="36">
        <v>30</v>
      </c>
      <c r="C62" s="63">
        <v>60</v>
      </c>
      <c r="D62" s="79"/>
      <c r="E62" s="79"/>
      <c r="F62" s="80"/>
      <c r="G62" s="81">
        <v>0.07</v>
      </c>
      <c r="H62" s="79">
        <f t="shared" si="0"/>
        <v>0.08470000000000001</v>
      </c>
      <c r="I62" s="79">
        <f t="shared" si="1"/>
        <v>0.11011000000000001</v>
      </c>
      <c r="J62" s="40">
        <v>20.4</v>
      </c>
      <c r="K62" s="34">
        <v>0.78</v>
      </c>
      <c r="L62" s="30">
        <v>0.06</v>
      </c>
      <c r="M62" s="38">
        <v>4.32</v>
      </c>
      <c r="N62" s="52">
        <v>80</v>
      </c>
      <c r="O62" s="77"/>
      <c r="P62" s="59"/>
      <c r="Q62" s="59"/>
      <c r="R62" s="32">
        <v>0.09</v>
      </c>
      <c r="S62" s="32">
        <f t="shared" si="2"/>
        <v>0.1089</v>
      </c>
      <c r="T62" s="32">
        <f t="shared" si="3"/>
        <v>0.14157</v>
      </c>
      <c r="U62" s="73">
        <v>27.2</v>
      </c>
      <c r="V62" s="73">
        <v>1.04</v>
      </c>
      <c r="W62" s="73">
        <v>0.08</v>
      </c>
      <c r="X62" s="52">
        <v>5.76</v>
      </c>
      <c r="Y62" s="82"/>
    </row>
    <row r="63" spans="1:25" ht="12.75">
      <c r="A63" s="67" t="s">
        <v>64</v>
      </c>
      <c r="B63" s="31"/>
      <c r="C63" s="30">
        <v>200</v>
      </c>
      <c r="D63" s="33">
        <v>0.786016</v>
      </c>
      <c r="E63" s="30"/>
      <c r="F63" s="30"/>
      <c r="G63" s="32">
        <v>0.13</v>
      </c>
      <c r="H63" s="32">
        <f t="shared" si="0"/>
        <v>0.1573</v>
      </c>
      <c r="I63" s="32">
        <f t="shared" si="1"/>
        <v>0.20449</v>
      </c>
      <c r="J63" s="30">
        <v>112.4</v>
      </c>
      <c r="K63" s="30">
        <v>0.1</v>
      </c>
      <c r="L63" s="30">
        <v>0</v>
      </c>
      <c r="M63" s="34">
        <v>28</v>
      </c>
      <c r="N63" s="30">
        <v>200</v>
      </c>
      <c r="O63" s="33">
        <v>0.786016</v>
      </c>
      <c r="P63" s="30"/>
      <c r="Q63" s="30"/>
      <c r="R63" s="32">
        <v>0.13</v>
      </c>
      <c r="S63" s="32">
        <f t="shared" si="2"/>
        <v>0.1573</v>
      </c>
      <c r="T63" s="32">
        <f t="shared" si="3"/>
        <v>0.20449</v>
      </c>
      <c r="U63" s="30">
        <v>112.4</v>
      </c>
      <c r="V63" s="30">
        <v>0.1</v>
      </c>
      <c r="W63" s="30">
        <v>0</v>
      </c>
      <c r="X63" s="34">
        <v>28</v>
      </c>
      <c r="Y63" s="76"/>
    </row>
    <row r="64" spans="1:25" ht="12.75">
      <c r="A64" s="29" t="s">
        <v>65</v>
      </c>
      <c r="B64" s="29"/>
      <c r="C64" s="30">
        <v>120</v>
      </c>
      <c r="D64" s="33">
        <v>0.57596</v>
      </c>
      <c r="E64" s="30"/>
      <c r="F64" s="30"/>
      <c r="G64" s="32">
        <v>0.42</v>
      </c>
      <c r="H64" s="32">
        <f t="shared" si="0"/>
        <v>0.5082</v>
      </c>
      <c r="I64" s="32">
        <f t="shared" si="1"/>
        <v>0.66066</v>
      </c>
      <c r="J64" s="30">
        <v>61</v>
      </c>
      <c r="K64" s="30">
        <v>0.99</v>
      </c>
      <c r="L64" s="30">
        <v>0.44</v>
      </c>
      <c r="M64" s="34">
        <v>14.88</v>
      </c>
      <c r="N64" s="30">
        <v>120</v>
      </c>
      <c r="O64" s="55">
        <v>0.57596</v>
      </c>
      <c r="P64" s="28"/>
      <c r="Q64" s="28"/>
      <c r="R64" s="32">
        <v>0.42</v>
      </c>
      <c r="S64" s="32">
        <f t="shared" si="2"/>
        <v>0.5082</v>
      </c>
      <c r="T64" s="32">
        <f t="shared" si="3"/>
        <v>0.66066</v>
      </c>
      <c r="U64" s="30">
        <v>61</v>
      </c>
      <c r="V64" s="30">
        <v>0.99</v>
      </c>
      <c r="W64" s="30">
        <v>0.44</v>
      </c>
      <c r="X64" s="30">
        <v>14.88</v>
      </c>
      <c r="Y64" s="76"/>
    </row>
    <row r="65" spans="1:25" ht="12.75">
      <c r="A65" s="29" t="s">
        <v>66</v>
      </c>
      <c r="B65" s="29"/>
      <c r="C65" s="30">
        <v>30</v>
      </c>
      <c r="D65" s="43">
        <v>0.34</v>
      </c>
      <c r="E65" s="30"/>
      <c r="F65" s="30"/>
      <c r="G65" s="32">
        <v>0.04</v>
      </c>
      <c r="H65" s="32">
        <f t="shared" si="0"/>
        <v>0.0484</v>
      </c>
      <c r="I65" s="32">
        <f t="shared" si="1"/>
        <v>0.06292</v>
      </c>
      <c r="J65" s="30">
        <v>63</v>
      </c>
      <c r="K65" s="30">
        <v>1.58</v>
      </c>
      <c r="L65" s="30">
        <v>0.36</v>
      </c>
      <c r="M65" s="34">
        <v>13.11</v>
      </c>
      <c r="N65" s="30">
        <v>30</v>
      </c>
      <c r="O65" s="43">
        <v>0.34</v>
      </c>
      <c r="P65" s="30"/>
      <c r="Q65" s="30"/>
      <c r="R65" s="32">
        <v>0.04</v>
      </c>
      <c r="S65" s="32">
        <f t="shared" si="2"/>
        <v>0.0484</v>
      </c>
      <c r="T65" s="32">
        <f t="shared" si="3"/>
        <v>0.06292</v>
      </c>
      <c r="U65" s="30">
        <v>63</v>
      </c>
      <c r="V65" s="30">
        <v>1.58</v>
      </c>
      <c r="W65" s="30">
        <v>0.36</v>
      </c>
      <c r="X65" s="34">
        <v>13.11</v>
      </c>
      <c r="Y65" s="76"/>
    </row>
    <row r="66" spans="1:25" ht="12.75">
      <c r="A66" s="44" t="s">
        <v>28</v>
      </c>
      <c r="B66" s="44"/>
      <c r="C66" s="21"/>
      <c r="D66" s="55">
        <v>4.03</v>
      </c>
      <c r="E66" s="21"/>
      <c r="F66" s="21"/>
      <c r="G66" s="46">
        <f aca="true" t="shared" si="10" ref="G66:M66">SUM(G59:G65)</f>
        <v>1.6600000000000001</v>
      </c>
      <c r="H66" s="46">
        <f t="shared" si="10"/>
        <v>2.0103</v>
      </c>
      <c r="I66" s="46">
        <f t="shared" si="10"/>
        <v>2.61339</v>
      </c>
      <c r="J66" s="21">
        <f t="shared" si="10"/>
        <v>883.2299999999999</v>
      </c>
      <c r="K66" s="21">
        <f t="shared" si="10"/>
        <v>33.29</v>
      </c>
      <c r="L66" s="21">
        <f t="shared" si="10"/>
        <v>27.23</v>
      </c>
      <c r="M66" s="56">
        <f t="shared" si="10"/>
        <v>101.02</v>
      </c>
      <c r="N66" s="21"/>
      <c r="O66" s="21">
        <v>4.68</v>
      </c>
      <c r="P66" s="21"/>
      <c r="Q66" s="21"/>
      <c r="R66" s="46">
        <f aca="true" t="shared" si="11" ref="R66:X66">SUM(R59:R65)</f>
        <v>1.96</v>
      </c>
      <c r="S66" s="46">
        <f t="shared" si="11"/>
        <v>2.3707</v>
      </c>
      <c r="T66" s="46">
        <f t="shared" si="11"/>
        <v>3.08191</v>
      </c>
      <c r="U66" s="21">
        <f t="shared" si="11"/>
        <v>1074.73</v>
      </c>
      <c r="V66" s="21">
        <f t="shared" si="11"/>
        <v>42.800000000000004</v>
      </c>
      <c r="W66" s="21">
        <f t="shared" si="11"/>
        <v>34.60999999999999</v>
      </c>
      <c r="X66" s="21">
        <f t="shared" si="11"/>
        <v>114.26</v>
      </c>
      <c r="Y66" s="76"/>
    </row>
    <row r="67" spans="1:24" ht="12.75">
      <c r="A67" s="21" t="s">
        <v>67</v>
      </c>
      <c r="B67" s="21"/>
      <c r="C67" s="28"/>
      <c r="D67" s="48"/>
      <c r="E67" s="28"/>
      <c r="F67" s="28"/>
      <c r="G67" s="49"/>
      <c r="H67" s="32"/>
      <c r="I67" s="32"/>
      <c r="J67" s="28"/>
      <c r="K67" s="28"/>
      <c r="L67" s="28"/>
      <c r="M67" s="58"/>
      <c r="N67" s="28"/>
      <c r="O67" s="28"/>
      <c r="P67" s="28"/>
      <c r="Q67" s="28"/>
      <c r="R67" s="32"/>
      <c r="S67" s="32"/>
      <c r="T67" s="32"/>
      <c r="U67" s="28"/>
      <c r="V67" s="28"/>
      <c r="W67" s="28"/>
      <c r="X67" s="28"/>
    </row>
    <row r="68" spans="1:24" ht="12.75">
      <c r="A68" s="29" t="s">
        <v>68</v>
      </c>
      <c r="B68" s="29"/>
      <c r="C68" s="30">
        <v>200</v>
      </c>
      <c r="D68" s="36"/>
      <c r="E68" s="36"/>
      <c r="F68" s="36"/>
      <c r="G68" s="32">
        <v>0.13</v>
      </c>
      <c r="H68" s="32">
        <f>G68*1.21</f>
        <v>0.1573</v>
      </c>
      <c r="I68" s="32">
        <f>H68*1.3</f>
        <v>0.20449</v>
      </c>
      <c r="J68" s="30">
        <v>123.28</v>
      </c>
      <c r="K68" s="30">
        <v>5.28</v>
      </c>
      <c r="L68" s="30">
        <v>4.88</v>
      </c>
      <c r="M68" s="30">
        <v>20.72</v>
      </c>
      <c r="N68" s="30">
        <v>250</v>
      </c>
      <c r="O68" s="36"/>
      <c r="P68" s="36"/>
      <c r="Q68" s="36"/>
      <c r="R68" s="32">
        <v>0.16</v>
      </c>
      <c r="S68" s="32">
        <f>R68*1.21</f>
        <v>0.1936</v>
      </c>
      <c r="T68" s="32">
        <f>S68*1.3</f>
        <v>0.25168</v>
      </c>
      <c r="U68" s="30">
        <v>154.11</v>
      </c>
      <c r="V68" s="30">
        <v>6.6</v>
      </c>
      <c r="W68" s="31">
        <v>6.1</v>
      </c>
      <c r="X68" s="30">
        <v>25.9</v>
      </c>
    </row>
    <row r="69" spans="1:24" ht="12.75">
      <c r="A69" s="29" t="s">
        <v>69</v>
      </c>
      <c r="B69" s="29">
        <v>62</v>
      </c>
      <c r="C69" s="52">
        <v>280</v>
      </c>
      <c r="D69" s="53"/>
      <c r="E69" s="52"/>
      <c r="F69" s="52"/>
      <c r="G69" s="32">
        <v>0.69</v>
      </c>
      <c r="H69" s="32">
        <f t="shared" si="0"/>
        <v>0.8348999999999999</v>
      </c>
      <c r="I69" s="32">
        <f t="shared" si="1"/>
        <v>1.08537</v>
      </c>
      <c r="J69" s="52">
        <v>390.25</v>
      </c>
      <c r="K69" s="52">
        <v>13.18</v>
      </c>
      <c r="L69" s="52">
        <v>14.66</v>
      </c>
      <c r="M69" s="54">
        <v>41.02</v>
      </c>
      <c r="N69" s="52">
        <v>350</v>
      </c>
      <c r="O69" s="53"/>
      <c r="P69" s="52"/>
      <c r="Q69" s="52"/>
      <c r="R69" s="32">
        <v>0.9</v>
      </c>
      <c r="S69" s="32">
        <f t="shared" si="2"/>
        <v>1.089</v>
      </c>
      <c r="T69" s="32">
        <f t="shared" si="3"/>
        <v>1.4157</v>
      </c>
      <c r="U69" s="52">
        <v>492.55</v>
      </c>
      <c r="V69" s="52">
        <v>16.61</v>
      </c>
      <c r="W69" s="52">
        <v>18.32</v>
      </c>
      <c r="X69" s="52">
        <v>51.99</v>
      </c>
    </row>
    <row r="70" spans="1:24" ht="12.75">
      <c r="A70" s="29" t="s">
        <v>70</v>
      </c>
      <c r="B70" s="29"/>
      <c r="C70" s="30">
        <v>20</v>
      </c>
      <c r="D70" s="33"/>
      <c r="E70" s="30"/>
      <c r="F70" s="30"/>
      <c r="G70" s="32">
        <v>0.03</v>
      </c>
      <c r="H70" s="32">
        <f t="shared" si="0"/>
        <v>0.0363</v>
      </c>
      <c r="I70" s="32">
        <f t="shared" si="1"/>
        <v>0.04719</v>
      </c>
      <c r="J70" s="30">
        <v>2.8</v>
      </c>
      <c r="K70" s="30">
        <v>0.14</v>
      </c>
      <c r="L70" s="43">
        <v>0</v>
      </c>
      <c r="M70" s="43">
        <v>0.56</v>
      </c>
      <c r="N70" s="30">
        <v>30</v>
      </c>
      <c r="O70" s="33"/>
      <c r="P70" s="30"/>
      <c r="Q70" s="30"/>
      <c r="R70" s="32">
        <v>0.05</v>
      </c>
      <c r="S70" s="32">
        <f t="shared" si="2"/>
        <v>0.0605</v>
      </c>
      <c r="T70" s="32">
        <f t="shared" si="3"/>
        <v>0.07865</v>
      </c>
      <c r="U70" s="30">
        <v>4.2</v>
      </c>
      <c r="V70" s="30">
        <v>0.21</v>
      </c>
      <c r="W70" s="43">
        <v>0</v>
      </c>
      <c r="X70" s="43">
        <v>0.84</v>
      </c>
    </row>
    <row r="71" spans="1:24" ht="12.75">
      <c r="A71" s="29" t="s">
        <v>37</v>
      </c>
      <c r="B71" s="29">
        <v>62</v>
      </c>
      <c r="C71" s="30">
        <v>100</v>
      </c>
      <c r="D71" s="33"/>
      <c r="E71" s="30"/>
      <c r="F71" s="30"/>
      <c r="G71" s="32">
        <v>0.13</v>
      </c>
      <c r="H71" s="32">
        <f t="shared" si="0"/>
        <v>0.1573</v>
      </c>
      <c r="I71" s="32">
        <f t="shared" si="1"/>
        <v>0.20449</v>
      </c>
      <c r="J71" s="30">
        <v>71</v>
      </c>
      <c r="K71" s="30">
        <v>1.5</v>
      </c>
      <c r="L71" s="30">
        <v>4.9</v>
      </c>
      <c r="M71" s="34">
        <v>5.4</v>
      </c>
      <c r="N71" s="30">
        <v>150</v>
      </c>
      <c r="O71" s="30"/>
      <c r="P71" s="30"/>
      <c r="Q71" s="30"/>
      <c r="R71" s="32">
        <v>0.19</v>
      </c>
      <c r="S71" s="32">
        <f t="shared" si="2"/>
        <v>0.2299</v>
      </c>
      <c r="T71" s="32">
        <f t="shared" si="3"/>
        <v>0.29887</v>
      </c>
      <c r="U71" s="30">
        <v>106.5</v>
      </c>
      <c r="V71" s="30">
        <v>2.25</v>
      </c>
      <c r="W71" s="30">
        <v>7.35</v>
      </c>
      <c r="X71" s="30">
        <v>8.1</v>
      </c>
    </row>
    <row r="72" spans="1:24" ht="12.75">
      <c r="A72" s="31" t="s">
        <v>71</v>
      </c>
      <c r="B72" s="31"/>
      <c r="C72" s="30">
        <v>150</v>
      </c>
      <c r="D72" s="33">
        <v>0.48990480000000003</v>
      </c>
      <c r="E72" s="30"/>
      <c r="F72" s="30"/>
      <c r="G72" s="32">
        <v>0.33</v>
      </c>
      <c r="H72" s="32">
        <f aca="true" t="shared" si="12" ref="H72:H129">G72*1.21</f>
        <v>0.3993</v>
      </c>
      <c r="I72" s="32">
        <f aca="true" t="shared" si="13" ref="I72:I129">H72*1.3</f>
        <v>0.51909</v>
      </c>
      <c r="J72" s="30">
        <v>138</v>
      </c>
      <c r="K72" s="30">
        <v>1.5</v>
      </c>
      <c r="L72" s="30">
        <v>0.6</v>
      </c>
      <c r="M72" s="34">
        <v>35.1</v>
      </c>
      <c r="N72" s="30">
        <v>150</v>
      </c>
      <c r="O72" s="33">
        <v>0.48990480000000003</v>
      </c>
      <c r="P72" s="30"/>
      <c r="Q72" s="30"/>
      <c r="R72" s="32">
        <v>0.33</v>
      </c>
      <c r="S72" s="32">
        <f aca="true" t="shared" si="14" ref="S72:S129">R72*1.21</f>
        <v>0.3993</v>
      </c>
      <c r="T72" s="32">
        <f aca="true" t="shared" si="15" ref="T72:T129">S72*1.3</f>
        <v>0.51909</v>
      </c>
      <c r="U72" s="30">
        <v>138</v>
      </c>
      <c r="V72" s="30">
        <v>1.5</v>
      </c>
      <c r="W72" s="30">
        <v>0.6</v>
      </c>
      <c r="X72" s="30">
        <v>35.1</v>
      </c>
    </row>
    <row r="73" spans="1:24" ht="12.75">
      <c r="A73" s="31" t="s">
        <v>38</v>
      </c>
      <c r="B73" s="31"/>
      <c r="C73" s="30">
        <v>200</v>
      </c>
      <c r="D73" s="33">
        <v>0.786016</v>
      </c>
      <c r="E73" s="30"/>
      <c r="F73" s="30"/>
      <c r="G73" s="32">
        <v>0.36</v>
      </c>
      <c r="H73" s="32">
        <f t="shared" si="12"/>
        <v>0.4356</v>
      </c>
      <c r="I73" s="32">
        <f t="shared" si="13"/>
        <v>0.56628</v>
      </c>
      <c r="J73" s="30">
        <v>97.5</v>
      </c>
      <c r="K73" s="30">
        <v>0.65</v>
      </c>
      <c r="L73" s="30"/>
      <c r="M73" s="34">
        <v>23.15</v>
      </c>
      <c r="N73" s="30">
        <v>200</v>
      </c>
      <c r="O73" s="33">
        <v>0.786016</v>
      </c>
      <c r="P73" s="30"/>
      <c r="Q73" s="30"/>
      <c r="R73" s="32">
        <v>0.36</v>
      </c>
      <c r="S73" s="32">
        <f t="shared" si="14"/>
        <v>0.4356</v>
      </c>
      <c r="T73" s="32">
        <f t="shared" si="15"/>
        <v>0.56628</v>
      </c>
      <c r="U73" s="30">
        <v>97.5</v>
      </c>
      <c r="V73" s="30">
        <v>0.65</v>
      </c>
      <c r="W73" s="30"/>
      <c r="X73" s="30">
        <v>23.15</v>
      </c>
    </row>
    <row r="74" spans="1:24" ht="12.75">
      <c r="A74" s="29" t="s">
        <v>27</v>
      </c>
      <c r="B74" s="29"/>
      <c r="C74" s="30">
        <v>30</v>
      </c>
      <c r="D74" s="43">
        <v>0.34</v>
      </c>
      <c r="E74" s="30"/>
      <c r="F74" s="30"/>
      <c r="G74" s="32">
        <v>0.04</v>
      </c>
      <c r="H74" s="32">
        <f t="shared" si="12"/>
        <v>0.0484</v>
      </c>
      <c r="I74" s="32">
        <f t="shared" si="13"/>
        <v>0.06292</v>
      </c>
      <c r="J74" s="30">
        <v>63</v>
      </c>
      <c r="K74" s="30">
        <v>1.58</v>
      </c>
      <c r="L74" s="30">
        <v>0.36</v>
      </c>
      <c r="M74" s="34">
        <v>13.11</v>
      </c>
      <c r="N74" s="30">
        <v>30</v>
      </c>
      <c r="O74" s="43">
        <v>0.34</v>
      </c>
      <c r="P74" s="30"/>
      <c r="Q74" s="30"/>
      <c r="R74" s="32">
        <v>0.04</v>
      </c>
      <c r="S74" s="32">
        <f t="shared" si="14"/>
        <v>0.0484</v>
      </c>
      <c r="T74" s="32">
        <f t="shared" si="15"/>
        <v>0.06292</v>
      </c>
      <c r="U74" s="30">
        <v>63</v>
      </c>
      <c r="V74" s="30">
        <v>1.58</v>
      </c>
      <c r="W74" s="30">
        <v>0.36</v>
      </c>
      <c r="X74" s="34">
        <v>13.11</v>
      </c>
    </row>
    <row r="75" spans="1:24" ht="12.75">
      <c r="A75" s="44" t="s">
        <v>28</v>
      </c>
      <c r="B75" s="44"/>
      <c r="C75" s="21"/>
      <c r="D75" s="55"/>
      <c r="E75" s="21"/>
      <c r="F75" s="21"/>
      <c r="G75" s="46">
        <f aca="true" t="shared" si="16" ref="G75:M75">SUM(G68:G74)</f>
        <v>1.71</v>
      </c>
      <c r="H75" s="46">
        <f t="shared" si="16"/>
        <v>2.0690999999999997</v>
      </c>
      <c r="I75" s="46">
        <f t="shared" si="16"/>
        <v>2.68983</v>
      </c>
      <c r="J75" s="21">
        <f t="shared" si="16"/>
        <v>885.8299999999999</v>
      </c>
      <c r="K75" s="21">
        <f t="shared" si="16"/>
        <v>23.83</v>
      </c>
      <c r="L75" s="21">
        <f t="shared" si="16"/>
        <v>25.4</v>
      </c>
      <c r="M75" s="56">
        <f t="shared" si="16"/>
        <v>139.06</v>
      </c>
      <c r="N75" s="28"/>
      <c r="O75" s="28"/>
      <c r="P75" s="28"/>
      <c r="Q75" s="28"/>
      <c r="R75" s="46">
        <f aca="true" t="shared" si="17" ref="R75:X75">SUM(R68:R74)</f>
        <v>2.0300000000000002</v>
      </c>
      <c r="S75" s="46">
        <f t="shared" si="17"/>
        <v>2.4562999999999997</v>
      </c>
      <c r="T75" s="46">
        <f t="shared" si="17"/>
        <v>3.1931900000000004</v>
      </c>
      <c r="U75" s="21">
        <f t="shared" si="17"/>
        <v>1055.8600000000001</v>
      </c>
      <c r="V75" s="21">
        <f t="shared" si="17"/>
        <v>29.4</v>
      </c>
      <c r="W75" s="21">
        <f t="shared" si="17"/>
        <v>32.730000000000004</v>
      </c>
      <c r="X75" s="21">
        <f t="shared" si="17"/>
        <v>158.19</v>
      </c>
    </row>
    <row r="76" spans="1:24" ht="12.75">
      <c r="A76" s="44"/>
      <c r="B76" s="44"/>
      <c r="C76" s="21"/>
      <c r="D76" s="55"/>
      <c r="E76" s="21"/>
      <c r="F76" s="21"/>
      <c r="G76" s="32"/>
      <c r="H76" s="32"/>
      <c r="I76" s="32"/>
      <c r="J76" s="21"/>
      <c r="K76" s="21"/>
      <c r="L76" s="21"/>
      <c r="M76" s="56"/>
      <c r="N76" s="28"/>
      <c r="O76" s="28"/>
      <c r="P76" s="28"/>
      <c r="Q76" s="28"/>
      <c r="R76" s="32"/>
      <c r="S76" s="32"/>
      <c r="T76" s="32"/>
      <c r="U76" s="21"/>
      <c r="V76" s="21"/>
      <c r="W76" s="21"/>
      <c r="X76" s="21"/>
    </row>
    <row r="77" spans="1:24" ht="12.75">
      <c r="A77" s="44"/>
      <c r="B77" s="44"/>
      <c r="C77" s="21"/>
      <c r="D77" s="55"/>
      <c r="E77" s="21"/>
      <c r="F77" s="21"/>
      <c r="G77" s="32"/>
      <c r="H77" s="32"/>
      <c r="I77" s="32"/>
      <c r="J77" s="21"/>
      <c r="K77" s="21"/>
      <c r="L77" s="21"/>
      <c r="M77" s="56"/>
      <c r="N77" s="28"/>
      <c r="O77" s="28"/>
      <c r="P77" s="28"/>
      <c r="Q77" s="28"/>
      <c r="R77" s="32"/>
      <c r="S77" s="32"/>
      <c r="T77" s="32"/>
      <c r="U77" s="21"/>
      <c r="V77" s="21"/>
      <c r="W77" s="21"/>
      <c r="X77" s="21"/>
    </row>
    <row r="78" spans="1:24" ht="12.75">
      <c r="A78" s="44"/>
      <c r="B78" s="44"/>
      <c r="C78" s="21"/>
      <c r="D78" s="55"/>
      <c r="E78" s="21"/>
      <c r="F78" s="21"/>
      <c r="G78" s="32"/>
      <c r="H78" s="32"/>
      <c r="I78" s="32"/>
      <c r="J78" s="21"/>
      <c r="K78" s="21"/>
      <c r="L78" s="21"/>
      <c r="M78" s="56"/>
      <c r="N78" s="28"/>
      <c r="O78" s="28"/>
      <c r="P78" s="28"/>
      <c r="Q78" s="28"/>
      <c r="R78" s="32"/>
      <c r="S78" s="32"/>
      <c r="T78" s="32"/>
      <c r="U78" s="21"/>
      <c r="V78" s="21"/>
      <c r="W78" s="21"/>
      <c r="X78" s="21"/>
    </row>
    <row r="79" spans="1:24" ht="12.75">
      <c r="A79" s="21" t="s">
        <v>72</v>
      </c>
      <c r="B79" s="21"/>
      <c r="C79" s="83" t="s">
        <v>3</v>
      </c>
      <c r="D79" s="55"/>
      <c r="E79" s="68"/>
      <c r="F79" s="68"/>
      <c r="G79" s="32"/>
      <c r="H79" s="32"/>
      <c r="I79" s="32"/>
      <c r="J79" s="68" t="s">
        <v>8</v>
      </c>
      <c r="K79" s="68" t="s">
        <v>9</v>
      </c>
      <c r="L79" s="68" t="s">
        <v>10</v>
      </c>
      <c r="M79" s="69" t="s">
        <v>11</v>
      </c>
      <c r="N79" s="68" t="s">
        <v>12</v>
      </c>
      <c r="O79" s="68"/>
      <c r="P79" s="68"/>
      <c r="Q79" s="68"/>
      <c r="R79" s="32"/>
      <c r="S79" s="32"/>
      <c r="T79" s="32"/>
      <c r="U79" s="68" t="s">
        <v>8</v>
      </c>
      <c r="V79" s="68" t="s">
        <v>9</v>
      </c>
      <c r="W79" s="68" t="s">
        <v>10</v>
      </c>
      <c r="X79" s="68" t="s">
        <v>11</v>
      </c>
    </row>
    <row r="80" spans="1:24" ht="12.75">
      <c r="A80" s="29" t="s">
        <v>73</v>
      </c>
      <c r="B80" s="29"/>
      <c r="C80" s="30">
        <v>250</v>
      </c>
      <c r="D80" s="30"/>
      <c r="E80" s="30"/>
      <c r="F80" s="30"/>
      <c r="G80" s="32">
        <v>0.27</v>
      </c>
      <c r="H80" s="32">
        <f t="shared" si="12"/>
        <v>0.3267</v>
      </c>
      <c r="I80" s="32">
        <f t="shared" si="13"/>
        <v>0.42471</v>
      </c>
      <c r="J80" s="30">
        <v>38.79</v>
      </c>
      <c r="K80" s="30">
        <v>7.95</v>
      </c>
      <c r="L80" s="43">
        <v>0.33</v>
      </c>
      <c r="M80" s="43">
        <v>20.78</v>
      </c>
      <c r="N80" s="30">
        <v>250</v>
      </c>
      <c r="O80" s="30"/>
      <c r="P80" s="30"/>
      <c r="Q80" s="30"/>
      <c r="R80" s="32">
        <v>0.27</v>
      </c>
      <c r="S80" s="32">
        <f t="shared" si="14"/>
        <v>0.3267</v>
      </c>
      <c r="T80" s="32">
        <f t="shared" si="15"/>
        <v>0.42471</v>
      </c>
      <c r="U80" s="30">
        <v>38.79</v>
      </c>
      <c r="V80" s="30">
        <v>7.95</v>
      </c>
      <c r="W80" s="43">
        <v>0.33</v>
      </c>
      <c r="X80" s="43">
        <v>20.78</v>
      </c>
    </row>
    <row r="81" spans="1:24" s="75" customFormat="1" ht="12.75">
      <c r="A81" s="51" t="s">
        <v>74</v>
      </c>
      <c r="B81" s="51">
        <v>21</v>
      </c>
      <c r="C81" s="30">
        <v>250</v>
      </c>
      <c r="D81" s="33"/>
      <c r="E81" s="30"/>
      <c r="F81" s="30"/>
      <c r="G81" s="32">
        <v>0.81</v>
      </c>
      <c r="H81" s="32">
        <f t="shared" si="12"/>
        <v>0.9801000000000001</v>
      </c>
      <c r="I81" s="32">
        <f t="shared" si="13"/>
        <v>1.2741300000000002</v>
      </c>
      <c r="J81" s="30">
        <v>289</v>
      </c>
      <c r="K81" s="30">
        <v>17.71</v>
      </c>
      <c r="L81" s="30">
        <v>13.53</v>
      </c>
      <c r="M81" s="34">
        <v>24.5</v>
      </c>
      <c r="N81" s="30">
        <v>300</v>
      </c>
      <c r="O81" s="33"/>
      <c r="P81" s="30"/>
      <c r="Q81" s="30"/>
      <c r="R81" s="32">
        <v>1</v>
      </c>
      <c r="S81" s="32">
        <f t="shared" si="14"/>
        <v>1.21</v>
      </c>
      <c r="T81" s="32">
        <f t="shared" si="15"/>
        <v>1.573</v>
      </c>
      <c r="U81" s="30">
        <v>346.8</v>
      </c>
      <c r="V81" s="30">
        <v>21.25</v>
      </c>
      <c r="W81" s="30">
        <v>16.23</v>
      </c>
      <c r="X81" s="30">
        <v>29.4</v>
      </c>
    </row>
    <row r="82" spans="1:24" ht="12.75">
      <c r="A82" s="51" t="s">
        <v>75</v>
      </c>
      <c r="B82" s="51">
        <v>21</v>
      </c>
      <c r="C82" s="30">
        <v>150</v>
      </c>
      <c r="D82" s="33"/>
      <c r="E82" s="30"/>
      <c r="F82" s="30"/>
      <c r="G82" s="32">
        <v>0.18</v>
      </c>
      <c r="H82" s="32">
        <f t="shared" si="12"/>
        <v>0.2178</v>
      </c>
      <c r="I82" s="32">
        <f t="shared" si="13"/>
        <v>0.28314</v>
      </c>
      <c r="J82" s="30">
        <v>204.75</v>
      </c>
      <c r="K82" s="30">
        <v>54.75</v>
      </c>
      <c r="L82" s="30">
        <v>2.7</v>
      </c>
      <c r="M82" s="34">
        <v>39.94</v>
      </c>
      <c r="N82" s="30">
        <v>200</v>
      </c>
      <c r="O82" s="33"/>
      <c r="P82" s="30"/>
      <c r="Q82" s="30"/>
      <c r="R82" s="32">
        <v>0.24</v>
      </c>
      <c r="S82" s="32">
        <f t="shared" si="14"/>
        <v>0.2904</v>
      </c>
      <c r="T82" s="32">
        <f t="shared" si="15"/>
        <v>0.37752</v>
      </c>
      <c r="U82" s="30">
        <v>273</v>
      </c>
      <c r="V82" s="30">
        <v>7.3</v>
      </c>
      <c r="W82" s="30">
        <v>3.6</v>
      </c>
      <c r="X82" s="30">
        <v>53.25</v>
      </c>
    </row>
    <row r="83" spans="1:24" ht="12.75" hidden="1">
      <c r="A83" s="29" t="s">
        <v>59</v>
      </c>
      <c r="B83" s="29"/>
      <c r="C83" s="30">
        <v>50</v>
      </c>
      <c r="D83" s="33"/>
      <c r="E83" s="30"/>
      <c r="F83" s="30"/>
      <c r="G83" s="32"/>
      <c r="H83" s="32">
        <f t="shared" si="12"/>
        <v>0</v>
      </c>
      <c r="I83" s="32">
        <f t="shared" si="13"/>
        <v>0</v>
      </c>
      <c r="J83" s="30">
        <v>11.5</v>
      </c>
      <c r="K83" s="30">
        <v>0.55</v>
      </c>
      <c r="L83" s="43">
        <v>0.1</v>
      </c>
      <c r="M83" s="43">
        <v>1.9</v>
      </c>
      <c r="N83" s="30">
        <v>50</v>
      </c>
      <c r="O83" s="33"/>
      <c r="P83" s="30"/>
      <c r="Q83" s="30"/>
      <c r="R83" s="32"/>
      <c r="S83" s="32">
        <f t="shared" si="14"/>
        <v>0</v>
      </c>
      <c r="T83" s="32">
        <f t="shared" si="15"/>
        <v>0</v>
      </c>
      <c r="U83" s="30">
        <v>11.5</v>
      </c>
      <c r="V83" s="30">
        <v>0.55</v>
      </c>
      <c r="W83" s="43">
        <v>0.1</v>
      </c>
      <c r="X83" s="43">
        <v>1.9</v>
      </c>
    </row>
    <row r="84" spans="1:24" ht="12.75">
      <c r="A84" s="29" t="s">
        <v>25</v>
      </c>
      <c r="B84" s="29"/>
      <c r="C84" s="30">
        <v>100</v>
      </c>
      <c r="D84" s="30"/>
      <c r="E84" s="30"/>
      <c r="F84" s="30"/>
      <c r="G84" s="32">
        <v>0.13</v>
      </c>
      <c r="H84" s="32">
        <f t="shared" si="12"/>
        <v>0.1573</v>
      </c>
      <c r="I84" s="32">
        <f t="shared" si="13"/>
        <v>0.20449</v>
      </c>
      <c r="J84" s="30">
        <v>61</v>
      </c>
      <c r="K84" s="38">
        <v>0.99</v>
      </c>
      <c r="L84" s="30">
        <v>0.44</v>
      </c>
      <c r="M84" s="38">
        <v>14.88</v>
      </c>
      <c r="N84" s="30">
        <v>100</v>
      </c>
      <c r="O84" s="30"/>
      <c r="P84" s="30"/>
      <c r="Q84" s="30"/>
      <c r="R84" s="32">
        <v>0.13</v>
      </c>
      <c r="S84" s="32">
        <f t="shared" si="14"/>
        <v>0.1573</v>
      </c>
      <c r="T84" s="32">
        <f t="shared" si="15"/>
        <v>0.20449</v>
      </c>
      <c r="U84" s="30">
        <v>61</v>
      </c>
      <c r="V84" s="38">
        <v>0.99</v>
      </c>
      <c r="W84" s="30">
        <v>0.44</v>
      </c>
      <c r="X84" s="38">
        <v>14.88</v>
      </c>
    </row>
    <row r="85" spans="1:24" ht="12.75">
      <c r="A85" s="39" t="s">
        <v>26</v>
      </c>
      <c r="B85" s="39"/>
      <c r="C85" s="40">
        <v>200</v>
      </c>
      <c r="D85" s="41"/>
      <c r="E85" s="41"/>
      <c r="F85" s="41"/>
      <c r="G85" s="42">
        <v>0.07</v>
      </c>
      <c r="H85" s="32">
        <f t="shared" si="12"/>
        <v>0.08470000000000001</v>
      </c>
      <c r="I85" s="32">
        <f t="shared" si="13"/>
        <v>0.11011000000000001</v>
      </c>
      <c r="J85" s="40">
        <v>56.58</v>
      </c>
      <c r="K85" s="40">
        <v>0.65</v>
      </c>
      <c r="L85" s="40">
        <v>0</v>
      </c>
      <c r="M85" s="40">
        <v>14.97</v>
      </c>
      <c r="N85" s="40">
        <v>200</v>
      </c>
      <c r="O85" s="41"/>
      <c r="P85" s="41"/>
      <c r="Q85" s="41"/>
      <c r="R85" s="42">
        <v>0.07</v>
      </c>
      <c r="S85" s="32">
        <f t="shared" si="14"/>
        <v>0.08470000000000001</v>
      </c>
      <c r="T85" s="32">
        <f t="shared" si="15"/>
        <v>0.11011000000000001</v>
      </c>
      <c r="U85" s="40">
        <v>56.58</v>
      </c>
      <c r="V85" s="40">
        <v>0.65</v>
      </c>
      <c r="W85" s="40">
        <v>0</v>
      </c>
      <c r="X85" s="40">
        <v>14.97</v>
      </c>
    </row>
    <row r="86" spans="1:25" ht="12.75" hidden="1">
      <c r="A86" s="39" t="s">
        <v>76</v>
      </c>
      <c r="B86" s="39"/>
      <c r="C86" s="40">
        <v>115</v>
      </c>
      <c r="D86" s="41"/>
      <c r="E86" s="41"/>
      <c r="F86" s="41"/>
      <c r="G86" s="42"/>
      <c r="H86" s="32">
        <f t="shared" si="12"/>
        <v>0</v>
      </c>
      <c r="I86" s="32">
        <f t="shared" si="13"/>
        <v>0</v>
      </c>
      <c r="J86" s="30">
        <v>110.63</v>
      </c>
      <c r="K86" s="30">
        <v>4.25</v>
      </c>
      <c r="L86" s="30">
        <v>3.12</v>
      </c>
      <c r="M86" s="34">
        <v>16.38</v>
      </c>
      <c r="N86" s="40">
        <v>115</v>
      </c>
      <c r="O86" s="41"/>
      <c r="P86" s="41"/>
      <c r="Q86" s="41"/>
      <c r="R86" s="42"/>
      <c r="S86" s="32">
        <f t="shared" si="14"/>
        <v>0</v>
      </c>
      <c r="T86" s="32">
        <f t="shared" si="15"/>
        <v>0</v>
      </c>
      <c r="U86" s="30">
        <v>110.63</v>
      </c>
      <c r="V86" s="30">
        <v>4.25</v>
      </c>
      <c r="W86" s="30">
        <v>3.12</v>
      </c>
      <c r="X86" s="34">
        <v>16.38</v>
      </c>
      <c r="Y86" s="84"/>
    </row>
    <row r="87" spans="1:24" ht="12.75">
      <c r="A87" s="29" t="s">
        <v>27</v>
      </c>
      <c r="B87" s="29"/>
      <c r="C87" s="30">
        <v>30</v>
      </c>
      <c r="D87" s="43">
        <v>0.34</v>
      </c>
      <c r="E87" s="30"/>
      <c r="F87" s="30"/>
      <c r="G87" s="32">
        <v>0.04</v>
      </c>
      <c r="H87" s="32">
        <f t="shared" si="12"/>
        <v>0.0484</v>
      </c>
      <c r="I87" s="32">
        <f t="shared" si="13"/>
        <v>0.06292</v>
      </c>
      <c r="J87" s="30">
        <v>63</v>
      </c>
      <c r="K87" s="30">
        <v>1.58</v>
      </c>
      <c r="L87" s="30">
        <v>0.36</v>
      </c>
      <c r="M87" s="34">
        <v>13.11</v>
      </c>
      <c r="N87" s="30">
        <v>30</v>
      </c>
      <c r="O87" s="43">
        <v>0.34</v>
      </c>
      <c r="P87" s="30"/>
      <c r="Q87" s="30"/>
      <c r="R87" s="32">
        <v>0.04</v>
      </c>
      <c r="S87" s="32">
        <f t="shared" si="14"/>
        <v>0.0484</v>
      </c>
      <c r="T87" s="32">
        <f t="shared" si="15"/>
        <v>0.06292</v>
      </c>
      <c r="U87" s="30">
        <v>63</v>
      </c>
      <c r="V87" s="30">
        <v>1.58</v>
      </c>
      <c r="W87" s="30">
        <v>0.36</v>
      </c>
      <c r="X87" s="34">
        <v>13.11</v>
      </c>
    </row>
    <row r="88" spans="1:24" ht="12.75">
      <c r="A88" s="44" t="s">
        <v>28</v>
      </c>
      <c r="B88" s="44"/>
      <c r="C88" s="21"/>
      <c r="D88" s="55">
        <v>4.0407347904</v>
      </c>
      <c r="E88" s="21"/>
      <c r="F88" s="21"/>
      <c r="G88" s="46">
        <f>SUM(G80:G87)</f>
        <v>1.5000000000000002</v>
      </c>
      <c r="H88" s="46">
        <f>SUM(H80:H87)</f>
        <v>1.815</v>
      </c>
      <c r="I88" s="46">
        <f>SUM(I80:I87)</f>
        <v>2.3595</v>
      </c>
      <c r="J88" s="45">
        <f>SUM(J80:J87)</f>
        <v>835.25</v>
      </c>
      <c r="K88" s="45">
        <f aca="true" t="shared" si="18" ref="K88:X88">SUM(K80:K87)</f>
        <v>88.42999999999999</v>
      </c>
      <c r="L88" s="45">
        <f t="shared" si="18"/>
        <v>20.580000000000002</v>
      </c>
      <c r="M88" s="45">
        <f t="shared" si="18"/>
        <v>146.45999999999998</v>
      </c>
      <c r="N88" s="45"/>
      <c r="O88" s="45">
        <f t="shared" si="18"/>
        <v>0.34</v>
      </c>
      <c r="P88" s="45">
        <f t="shared" si="18"/>
        <v>0</v>
      </c>
      <c r="Q88" s="45">
        <f t="shared" si="18"/>
        <v>0</v>
      </c>
      <c r="R88" s="45">
        <f t="shared" si="18"/>
        <v>1.7500000000000002</v>
      </c>
      <c r="S88" s="45">
        <f t="shared" si="18"/>
        <v>2.1175</v>
      </c>
      <c r="T88" s="45">
        <f t="shared" si="18"/>
        <v>2.75275</v>
      </c>
      <c r="U88" s="45">
        <f t="shared" si="18"/>
        <v>961.3000000000001</v>
      </c>
      <c r="V88" s="45">
        <f t="shared" si="18"/>
        <v>44.519999999999996</v>
      </c>
      <c r="W88" s="45">
        <f t="shared" si="18"/>
        <v>24.180000000000003</v>
      </c>
      <c r="X88" s="45">
        <f t="shared" si="18"/>
        <v>164.67000000000002</v>
      </c>
    </row>
    <row r="89" spans="1:24" ht="12.75">
      <c r="A89" s="21" t="s">
        <v>77</v>
      </c>
      <c r="B89" s="21"/>
      <c r="C89" s="28"/>
      <c r="D89" s="48"/>
      <c r="E89" s="28"/>
      <c r="F89" s="28"/>
      <c r="G89" s="49"/>
      <c r="H89" s="32"/>
      <c r="I89" s="32"/>
      <c r="J89" s="28"/>
      <c r="K89" s="28"/>
      <c r="L89" s="28"/>
      <c r="M89" s="58"/>
      <c r="N89" s="28"/>
      <c r="O89" s="28"/>
      <c r="P89" s="28"/>
      <c r="Q89" s="28"/>
      <c r="R89" s="32"/>
      <c r="S89" s="32"/>
      <c r="T89" s="32"/>
      <c r="U89" s="28"/>
      <c r="V89" s="28"/>
      <c r="W89" s="28"/>
      <c r="X89" s="28"/>
    </row>
    <row r="90" spans="1:24" ht="12.75">
      <c r="A90" s="29" t="s">
        <v>78</v>
      </c>
      <c r="B90" s="36"/>
      <c r="C90" s="30">
        <v>200</v>
      </c>
      <c r="D90" s="33"/>
      <c r="E90" s="30"/>
      <c r="F90" s="30"/>
      <c r="G90" s="32">
        <v>0.11</v>
      </c>
      <c r="H90" s="32">
        <f t="shared" si="12"/>
        <v>0.1331</v>
      </c>
      <c r="I90" s="32">
        <f t="shared" si="13"/>
        <v>0.17303</v>
      </c>
      <c r="J90" s="30">
        <v>101.28</v>
      </c>
      <c r="K90" s="30">
        <v>1.84</v>
      </c>
      <c r="L90" s="30">
        <v>3.6</v>
      </c>
      <c r="M90" s="34">
        <v>15.39</v>
      </c>
      <c r="N90" s="30">
        <v>250</v>
      </c>
      <c r="O90" s="30"/>
      <c r="P90" s="30"/>
      <c r="Q90" s="30"/>
      <c r="R90" s="32">
        <v>0.13</v>
      </c>
      <c r="S90" s="32">
        <f t="shared" si="14"/>
        <v>0.1573</v>
      </c>
      <c r="T90" s="32">
        <f t="shared" si="15"/>
        <v>0.20449</v>
      </c>
      <c r="U90" s="30">
        <v>126.6</v>
      </c>
      <c r="V90" s="30">
        <v>2.3</v>
      </c>
      <c r="W90" s="30">
        <v>4.5</v>
      </c>
      <c r="X90" s="30">
        <v>19.24</v>
      </c>
    </row>
    <row r="91" spans="1:24" ht="12.75">
      <c r="A91" s="51" t="s">
        <v>79</v>
      </c>
      <c r="B91" s="85">
        <v>41</v>
      </c>
      <c r="C91" s="30">
        <v>200</v>
      </c>
      <c r="D91" s="33"/>
      <c r="E91" s="30"/>
      <c r="F91" s="30"/>
      <c r="G91" s="32">
        <v>0.51</v>
      </c>
      <c r="H91" s="32">
        <f t="shared" si="12"/>
        <v>0.6171</v>
      </c>
      <c r="I91" s="32">
        <f t="shared" si="13"/>
        <v>0.80223</v>
      </c>
      <c r="J91" s="30">
        <v>338.23</v>
      </c>
      <c r="K91" s="30">
        <v>10.11</v>
      </c>
      <c r="L91" s="30">
        <v>1.7</v>
      </c>
      <c r="M91" s="34">
        <v>75.36</v>
      </c>
      <c r="N91" s="30">
        <v>250</v>
      </c>
      <c r="O91" s="33"/>
      <c r="P91" s="30"/>
      <c r="Q91" s="30"/>
      <c r="R91" s="32">
        <v>0.64</v>
      </c>
      <c r="S91" s="32">
        <f t="shared" si="14"/>
        <v>0.7744</v>
      </c>
      <c r="T91" s="32">
        <f t="shared" si="15"/>
        <v>1.00672</v>
      </c>
      <c r="U91" s="30">
        <v>422.79</v>
      </c>
      <c r="V91" s="30">
        <v>12.64</v>
      </c>
      <c r="W91" s="30">
        <v>2.13</v>
      </c>
      <c r="X91" s="30">
        <v>94.2</v>
      </c>
    </row>
    <row r="92" spans="1:24" ht="12.75">
      <c r="A92" s="51" t="s">
        <v>80</v>
      </c>
      <c r="B92" s="85">
        <v>41</v>
      </c>
      <c r="C92" s="30">
        <v>30</v>
      </c>
      <c r="D92" s="86"/>
      <c r="E92" s="40"/>
      <c r="F92" s="40"/>
      <c r="G92" s="42"/>
      <c r="H92" s="32"/>
      <c r="I92" s="32"/>
      <c r="J92" s="40">
        <v>122.25</v>
      </c>
      <c r="K92" s="34">
        <v>0.63</v>
      </c>
      <c r="L92" s="30">
        <v>12.94</v>
      </c>
      <c r="M92" s="38">
        <v>0.73</v>
      </c>
      <c r="N92" s="30">
        <v>40</v>
      </c>
      <c r="O92" s="86"/>
      <c r="P92" s="40"/>
      <c r="Q92" s="40"/>
      <c r="R92" s="42"/>
      <c r="S92" s="32"/>
      <c r="T92" s="32"/>
      <c r="U92" s="40">
        <v>162.93</v>
      </c>
      <c r="V92" s="34">
        <v>0.84</v>
      </c>
      <c r="W92" s="30">
        <v>17.25</v>
      </c>
      <c r="X92" s="30">
        <v>0.97</v>
      </c>
    </row>
    <row r="93" spans="1:24" s="75" customFormat="1" ht="12.75">
      <c r="A93" s="29" t="s">
        <v>81</v>
      </c>
      <c r="B93" s="36">
        <v>41</v>
      </c>
      <c r="C93" s="30">
        <v>100</v>
      </c>
      <c r="D93" s="41"/>
      <c r="E93" s="41"/>
      <c r="F93" s="41"/>
      <c r="G93" s="42">
        <v>0.22</v>
      </c>
      <c r="H93" s="32">
        <f t="shared" si="12"/>
        <v>0.2662</v>
      </c>
      <c r="I93" s="32">
        <f t="shared" si="13"/>
        <v>0.34606</v>
      </c>
      <c r="J93" s="40">
        <v>73.65</v>
      </c>
      <c r="K93" s="34">
        <v>0.64</v>
      </c>
      <c r="L93" s="30">
        <v>2.39</v>
      </c>
      <c r="M93" s="38">
        <v>6.65</v>
      </c>
      <c r="N93" s="30">
        <v>120</v>
      </c>
      <c r="O93" s="41"/>
      <c r="P93" s="41"/>
      <c r="Q93" s="41"/>
      <c r="R93" s="42">
        <v>0.27</v>
      </c>
      <c r="S93" s="32">
        <f t="shared" si="14"/>
        <v>0.3267</v>
      </c>
      <c r="T93" s="32">
        <f t="shared" si="15"/>
        <v>0.42471</v>
      </c>
      <c r="U93" s="41">
        <v>88.38</v>
      </c>
      <c r="V93" s="34">
        <v>0.77</v>
      </c>
      <c r="W93" s="30">
        <v>2.87</v>
      </c>
      <c r="X93" s="30">
        <v>7.98</v>
      </c>
    </row>
    <row r="94" spans="1:24" ht="12.75" hidden="1">
      <c r="A94" s="51" t="s">
        <v>70</v>
      </c>
      <c r="B94" s="52"/>
      <c r="C94" s="30">
        <v>80</v>
      </c>
      <c r="D94" s="33"/>
      <c r="E94" s="30"/>
      <c r="F94" s="30"/>
      <c r="G94" s="32"/>
      <c r="H94" s="32">
        <f t="shared" si="12"/>
        <v>0</v>
      </c>
      <c r="I94" s="32">
        <f t="shared" si="13"/>
        <v>0</v>
      </c>
      <c r="J94" s="30">
        <v>11.2</v>
      </c>
      <c r="K94" s="30">
        <v>0.64</v>
      </c>
      <c r="L94" s="30">
        <v>0.08</v>
      </c>
      <c r="M94" s="30">
        <v>2.08</v>
      </c>
      <c r="N94" s="30">
        <v>80</v>
      </c>
      <c r="O94" s="33"/>
      <c r="P94" s="30"/>
      <c r="Q94" s="30"/>
      <c r="R94" s="32"/>
      <c r="S94" s="32">
        <f t="shared" si="14"/>
        <v>0</v>
      </c>
      <c r="T94" s="32">
        <f t="shared" si="15"/>
        <v>0</v>
      </c>
      <c r="U94" s="30">
        <v>11.2</v>
      </c>
      <c r="V94" s="30">
        <v>0.64</v>
      </c>
      <c r="W94" s="30">
        <v>0.08</v>
      </c>
      <c r="X94" s="30">
        <v>2.08</v>
      </c>
    </row>
    <row r="95" spans="1:24" ht="12.75">
      <c r="A95" s="51" t="s">
        <v>82</v>
      </c>
      <c r="B95" s="51"/>
      <c r="C95" s="30">
        <v>100</v>
      </c>
      <c r="D95" s="33">
        <v>0.63</v>
      </c>
      <c r="E95" s="30"/>
      <c r="F95" s="30"/>
      <c r="G95" s="32">
        <v>0.35</v>
      </c>
      <c r="H95" s="32">
        <f t="shared" si="12"/>
        <v>0.4235</v>
      </c>
      <c r="I95" s="32">
        <f t="shared" si="13"/>
        <v>0.55055</v>
      </c>
      <c r="J95" s="30">
        <v>44</v>
      </c>
      <c r="K95" s="30">
        <v>0.63</v>
      </c>
      <c r="L95" s="30">
        <v>0.19</v>
      </c>
      <c r="M95" s="34">
        <v>11.19</v>
      </c>
      <c r="N95" s="30">
        <v>100</v>
      </c>
      <c r="O95" s="30">
        <v>0.63</v>
      </c>
      <c r="P95" s="30"/>
      <c r="Q95" s="30"/>
      <c r="R95" s="32">
        <v>0.35</v>
      </c>
      <c r="S95" s="32">
        <f t="shared" si="14"/>
        <v>0.4235</v>
      </c>
      <c r="T95" s="32">
        <f t="shared" si="15"/>
        <v>0.55055</v>
      </c>
      <c r="U95" s="30">
        <v>44</v>
      </c>
      <c r="V95" s="30">
        <v>0.63</v>
      </c>
      <c r="W95" s="30">
        <v>0.19</v>
      </c>
      <c r="X95" s="30">
        <v>11.19</v>
      </c>
    </row>
    <row r="96" spans="1:24" ht="12.75">
      <c r="A96" s="31" t="s">
        <v>38</v>
      </c>
      <c r="B96" s="31"/>
      <c r="C96" s="30">
        <v>200</v>
      </c>
      <c r="D96" s="33">
        <v>0.786016</v>
      </c>
      <c r="E96" s="30"/>
      <c r="F96" s="30"/>
      <c r="G96" s="32">
        <v>0.36</v>
      </c>
      <c r="H96" s="32">
        <f t="shared" si="12"/>
        <v>0.4356</v>
      </c>
      <c r="I96" s="32">
        <f t="shared" si="13"/>
        <v>0.56628</v>
      </c>
      <c r="J96" s="30">
        <v>97.5</v>
      </c>
      <c r="K96" s="30">
        <v>0.65</v>
      </c>
      <c r="L96" s="30"/>
      <c r="M96" s="34">
        <v>23.15</v>
      </c>
      <c r="N96" s="30">
        <v>200</v>
      </c>
      <c r="O96" s="33">
        <v>0.786016</v>
      </c>
      <c r="P96" s="30"/>
      <c r="Q96" s="30"/>
      <c r="R96" s="32">
        <v>0.36</v>
      </c>
      <c r="S96" s="32">
        <f t="shared" si="14"/>
        <v>0.4356</v>
      </c>
      <c r="T96" s="32">
        <f t="shared" si="15"/>
        <v>0.56628</v>
      </c>
      <c r="U96" s="30">
        <v>97.5</v>
      </c>
      <c r="V96" s="30">
        <v>0.65</v>
      </c>
      <c r="W96" s="30"/>
      <c r="X96" s="30">
        <v>23.15</v>
      </c>
    </row>
    <row r="97" spans="1:24" ht="12.75">
      <c r="A97" s="29" t="s">
        <v>27</v>
      </c>
      <c r="B97" s="29"/>
      <c r="C97" s="30">
        <v>30</v>
      </c>
      <c r="D97" s="43">
        <v>0.34</v>
      </c>
      <c r="E97" s="30"/>
      <c r="F97" s="30"/>
      <c r="G97" s="32">
        <v>0.04</v>
      </c>
      <c r="H97" s="32">
        <f t="shared" si="12"/>
        <v>0.0484</v>
      </c>
      <c r="I97" s="32">
        <f t="shared" si="13"/>
        <v>0.06292</v>
      </c>
      <c r="J97" s="30">
        <v>63</v>
      </c>
      <c r="K97" s="30">
        <v>1.58</v>
      </c>
      <c r="L97" s="30">
        <v>0.36</v>
      </c>
      <c r="M97" s="34">
        <v>13.11</v>
      </c>
      <c r="N97" s="30">
        <v>30</v>
      </c>
      <c r="O97" s="43">
        <v>0.34</v>
      </c>
      <c r="P97" s="30"/>
      <c r="Q97" s="30"/>
      <c r="R97" s="32">
        <v>0.04</v>
      </c>
      <c r="S97" s="32">
        <f t="shared" si="14"/>
        <v>0.0484</v>
      </c>
      <c r="T97" s="32">
        <f t="shared" si="15"/>
        <v>0.06292</v>
      </c>
      <c r="U97" s="30">
        <v>63</v>
      </c>
      <c r="V97" s="30">
        <v>1.58</v>
      </c>
      <c r="W97" s="30">
        <v>0.36</v>
      </c>
      <c r="X97" s="34">
        <v>13.11</v>
      </c>
    </row>
    <row r="98" spans="1:24" ht="12.75">
      <c r="A98" s="44" t="s">
        <v>28</v>
      </c>
      <c r="B98" s="44"/>
      <c r="C98" s="21"/>
      <c r="D98" s="55">
        <v>4.0386017056000005</v>
      </c>
      <c r="E98" s="21"/>
      <c r="F98" s="21"/>
      <c r="G98" s="46">
        <f aca="true" t="shared" si="19" ref="G98:M98">SUM(G90:G97)</f>
        <v>1.5899999999999999</v>
      </c>
      <c r="H98" s="46">
        <f t="shared" si="19"/>
        <v>1.9239</v>
      </c>
      <c r="I98" s="46">
        <f t="shared" si="19"/>
        <v>2.50107</v>
      </c>
      <c r="J98" s="21">
        <f t="shared" si="19"/>
        <v>851.11</v>
      </c>
      <c r="K98" s="21">
        <f t="shared" si="19"/>
        <v>16.720000000000002</v>
      </c>
      <c r="L98" s="21">
        <f t="shared" si="19"/>
        <v>21.259999999999998</v>
      </c>
      <c r="M98" s="56">
        <f t="shared" si="19"/>
        <v>147.66000000000003</v>
      </c>
      <c r="N98" s="21"/>
      <c r="O98" s="55">
        <v>4.7266868880000015</v>
      </c>
      <c r="P98" s="21"/>
      <c r="Q98" s="21"/>
      <c r="R98" s="46">
        <f aca="true" t="shared" si="20" ref="R98:X98">SUM(R90:R97)</f>
        <v>1.79</v>
      </c>
      <c r="S98" s="46">
        <f t="shared" si="20"/>
        <v>2.1658999999999997</v>
      </c>
      <c r="T98" s="46">
        <f t="shared" si="20"/>
        <v>2.81567</v>
      </c>
      <c r="U98" s="21">
        <f t="shared" si="20"/>
        <v>1016.4</v>
      </c>
      <c r="V98" s="21">
        <f t="shared" si="20"/>
        <v>20.049999999999997</v>
      </c>
      <c r="W98" s="45">
        <f t="shared" si="20"/>
        <v>27.38</v>
      </c>
      <c r="X98" s="45">
        <f t="shared" si="20"/>
        <v>171.92000000000002</v>
      </c>
    </row>
    <row r="99" spans="1:24" ht="12.75">
      <c r="A99" s="21" t="s">
        <v>83</v>
      </c>
      <c r="B99" s="21"/>
      <c r="C99" s="68"/>
      <c r="D99" s="55"/>
      <c r="E99" s="68"/>
      <c r="F99" s="68"/>
      <c r="G99" s="32"/>
      <c r="H99" s="32"/>
      <c r="I99" s="32"/>
      <c r="J99" s="68"/>
      <c r="K99" s="68"/>
      <c r="L99" s="68"/>
      <c r="M99" s="69"/>
      <c r="N99" s="68"/>
      <c r="O99" s="68"/>
      <c r="P99" s="68"/>
      <c r="Q99" s="68"/>
      <c r="R99" s="32"/>
      <c r="S99" s="32"/>
      <c r="T99" s="32"/>
      <c r="U99" s="68"/>
      <c r="V99" s="68"/>
      <c r="W99" s="68"/>
      <c r="X99" s="68"/>
    </row>
    <row r="100" spans="1:24" ht="12.75">
      <c r="A100" s="29" t="s">
        <v>84</v>
      </c>
      <c r="B100" s="29"/>
      <c r="C100" s="30" t="s">
        <v>31</v>
      </c>
      <c r="D100" s="33"/>
      <c r="E100" s="30"/>
      <c r="F100" s="30"/>
      <c r="G100" s="32">
        <v>0.18</v>
      </c>
      <c r="H100" s="32">
        <f t="shared" si="12"/>
        <v>0.2178</v>
      </c>
      <c r="I100" s="32">
        <f t="shared" si="13"/>
        <v>0.28314</v>
      </c>
      <c r="J100" s="30">
        <v>119.76</v>
      </c>
      <c r="K100" s="30">
        <v>1.76</v>
      </c>
      <c r="L100" s="30">
        <v>6.98</v>
      </c>
      <c r="M100" s="34">
        <v>12.5</v>
      </c>
      <c r="N100" s="30" t="s">
        <v>32</v>
      </c>
      <c r="O100" s="30"/>
      <c r="P100" s="30"/>
      <c r="Q100" s="30"/>
      <c r="R100" s="32">
        <v>0.23</v>
      </c>
      <c r="S100" s="32">
        <f t="shared" si="14"/>
        <v>0.2783</v>
      </c>
      <c r="T100" s="32">
        <f t="shared" si="15"/>
        <v>0.36179</v>
      </c>
      <c r="U100" s="30">
        <v>149.72</v>
      </c>
      <c r="V100" s="30">
        <v>2.2</v>
      </c>
      <c r="W100" s="30">
        <v>8.73</v>
      </c>
      <c r="X100" s="30">
        <v>15.62</v>
      </c>
    </row>
    <row r="101" spans="1:24" s="75" customFormat="1" ht="12.75">
      <c r="A101" s="51" t="s">
        <v>85</v>
      </c>
      <c r="B101" s="87">
        <v>7</v>
      </c>
      <c r="C101" s="71">
        <v>140</v>
      </c>
      <c r="D101" s="70"/>
      <c r="E101" s="71"/>
      <c r="F101" s="71"/>
      <c r="G101" s="79"/>
      <c r="H101" s="79"/>
      <c r="I101" s="79"/>
      <c r="J101" s="52">
        <v>258.29</v>
      </c>
      <c r="K101" s="52">
        <v>39.77</v>
      </c>
      <c r="L101" s="52">
        <v>9.93</v>
      </c>
      <c r="M101" s="52">
        <v>2.48</v>
      </c>
      <c r="N101" s="52">
        <v>180</v>
      </c>
      <c r="O101" s="53"/>
      <c r="P101" s="52"/>
      <c r="Q101" s="52"/>
      <c r="R101" s="32"/>
      <c r="S101" s="32"/>
      <c r="T101" s="32"/>
      <c r="U101" s="52">
        <v>332.09</v>
      </c>
      <c r="V101" s="52">
        <v>51.13</v>
      </c>
      <c r="W101" s="52">
        <v>12.67</v>
      </c>
      <c r="X101" s="52">
        <v>3.19</v>
      </c>
    </row>
    <row r="102" spans="1:24" ht="12.75">
      <c r="A102" s="51" t="s">
        <v>36</v>
      </c>
      <c r="B102" s="51">
        <v>7</v>
      </c>
      <c r="C102" s="52">
        <v>150</v>
      </c>
      <c r="D102" s="53"/>
      <c r="E102" s="52"/>
      <c r="F102" s="52"/>
      <c r="G102" s="32">
        <v>0.13</v>
      </c>
      <c r="H102" s="32">
        <f>G102*1.21</f>
        <v>0.1573</v>
      </c>
      <c r="I102" s="32">
        <f>H102*1.3</f>
        <v>0.20449</v>
      </c>
      <c r="J102" s="52">
        <v>120</v>
      </c>
      <c r="K102" s="52">
        <v>3.1</v>
      </c>
      <c r="L102" s="52">
        <v>2.17</v>
      </c>
      <c r="M102" s="54">
        <v>22.07</v>
      </c>
      <c r="N102" s="52">
        <v>200</v>
      </c>
      <c r="O102" s="53"/>
      <c r="P102" s="52"/>
      <c r="Q102" s="52"/>
      <c r="R102" s="32">
        <v>0.19</v>
      </c>
      <c r="S102" s="32">
        <f>R102*1.21</f>
        <v>0.2299</v>
      </c>
      <c r="T102" s="32">
        <f>S102*1.3</f>
        <v>0.29887</v>
      </c>
      <c r="U102" s="52">
        <v>160</v>
      </c>
      <c r="V102" s="52">
        <v>4.13</v>
      </c>
      <c r="W102" s="52">
        <v>2.9</v>
      </c>
      <c r="X102" s="52">
        <v>29.42</v>
      </c>
    </row>
    <row r="103" spans="1:24" ht="12.75">
      <c r="A103" s="29" t="s">
        <v>24</v>
      </c>
      <c r="B103" s="29">
        <v>7</v>
      </c>
      <c r="C103" s="30">
        <v>100</v>
      </c>
      <c r="D103" s="36"/>
      <c r="E103" s="36"/>
      <c r="F103" s="36"/>
      <c r="G103" s="32"/>
      <c r="H103" s="32"/>
      <c r="I103" s="32"/>
      <c r="J103" s="30">
        <v>114.28</v>
      </c>
      <c r="K103" s="30">
        <v>2.27</v>
      </c>
      <c r="L103" s="30">
        <v>4.03</v>
      </c>
      <c r="M103" s="30">
        <v>13.06</v>
      </c>
      <c r="N103" s="30">
        <v>120</v>
      </c>
      <c r="O103" s="30"/>
      <c r="P103" s="30"/>
      <c r="Q103" s="30"/>
      <c r="R103" s="32"/>
      <c r="S103" s="32"/>
      <c r="T103" s="32"/>
      <c r="U103" s="30">
        <v>137.13</v>
      </c>
      <c r="V103" s="30">
        <v>2.72</v>
      </c>
      <c r="W103" s="30">
        <v>4.84</v>
      </c>
      <c r="X103" s="30">
        <v>15.67</v>
      </c>
    </row>
    <row r="104" spans="1:24" ht="12.75">
      <c r="A104" s="31" t="s">
        <v>86</v>
      </c>
      <c r="B104" s="31"/>
      <c r="C104" s="30">
        <v>200</v>
      </c>
      <c r="D104" s="36"/>
      <c r="E104" s="36"/>
      <c r="F104" s="36"/>
      <c r="G104" s="32">
        <v>0.13</v>
      </c>
      <c r="H104" s="32">
        <f t="shared" si="12"/>
        <v>0.1573</v>
      </c>
      <c r="I104" s="32">
        <f t="shared" si="13"/>
        <v>0.20449</v>
      </c>
      <c r="J104" s="30">
        <v>112</v>
      </c>
      <c r="K104" s="30">
        <v>0.1</v>
      </c>
      <c r="L104" s="30"/>
      <c r="M104" s="30">
        <v>28</v>
      </c>
      <c r="N104" s="30">
        <v>200</v>
      </c>
      <c r="O104" s="36"/>
      <c r="P104" s="36"/>
      <c r="Q104" s="36"/>
      <c r="R104" s="32">
        <v>0.13</v>
      </c>
      <c r="S104" s="32">
        <f t="shared" si="14"/>
        <v>0.1573</v>
      </c>
      <c r="T104" s="32">
        <f t="shared" si="15"/>
        <v>0.20449</v>
      </c>
      <c r="U104" s="30">
        <v>112</v>
      </c>
      <c r="V104" s="30">
        <v>0.1</v>
      </c>
      <c r="W104" s="30"/>
      <c r="X104" s="30">
        <v>28</v>
      </c>
    </row>
    <row r="105" spans="1:25" ht="12.75">
      <c r="A105" s="29" t="s">
        <v>25</v>
      </c>
      <c r="B105" s="29"/>
      <c r="C105" s="30">
        <v>130</v>
      </c>
      <c r="D105" s="30"/>
      <c r="E105" s="30"/>
      <c r="F105" s="30"/>
      <c r="G105" s="32">
        <v>0.13</v>
      </c>
      <c r="H105" s="32">
        <f t="shared" si="12"/>
        <v>0.1573</v>
      </c>
      <c r="I105" s="32">
        <f t="shared" si="13"/>
        <v>0.20449</v>
      </c>
      <c r="J105" s="30">
        <v>61</v>
      </c>
      <c r="K105" s="38">
        <v>0.99</v>
      </c>
      <c r="L105" s="30">
        <v>0.44</v>
      </c>
      <c r="M105" s="38">
        <v>14.88</v>
      </c>
      <c r="N105" s="30">
        <v>130</v>
      </c>
      <c r="O105" s="30"/>
      <c r="P105" s="30"/>
      <c r="Q105" s="30"/>
      <c r="R105" s="32">
        <v>0.13</v>
      </c>
      <c r="S105" s="32">
        <f t="shared" si="14"/>
        <v>0.1573</v>
      </c>
      <c r="T105" s="32">
        <f t="shared" si="15"/>
        <v>0.20449</v>
      </c>
      <c r="U105" s="30">
        <v>61</v>
      </c>
      <c r="V105" s="38">
        <v>0.99</v>
      </c>
      <c r="W105" s="30">
        <v>0.44</v>
      </c>
      <c r="X105" s="38">
        <v>14.88</v>
      </c>
      <c r="Y105" s="88"/>
    </row>
    <row r="106" spans="1:24" ht="12.75">
      <c r="A106" s="29" t="s">
        <v>27</v>
      </c>
      <c r="B106" s="29"/>
      <c r="C106" s="30">
        <v>30</v>
      </c>
      <c r="D106" s="43">
        <v>0.34</v>
      </c>
      <c r="E106" s="30"/>
      <c r="F106" s="30"/>
      <c r="G106" s="32">
        <v>0.04</v>
      </c>
      <c r="H106" s="32">
        <f t="shared" si="12"/>
        <v>0.0484</v>
      </c>
      <c r="I106" s="32">
        <f t="shared" si="13"/>
        <v>0.06292</v>
      </c>
      <c r="J106" s="30">
        <v>63</v>
      </c>
      <c r="K106" s="30">
        <v>1.58</v>
      </c>
      <c r="L106" s="30">
        <v>0.36</v>
      </c>
      <c r="M106" s="34">
        <v>13.11</v>
      </c>
      <c r="N106" s="30">
        <v>30</v>
      </c>
      <c r="O106" s="43">
        <v>0.34</v>
      </c>
      <c r="P106" s="30"/>
      <c r="Q106" s="30"/>
      <c r="R106" s="32">
        <v>0.04</v>
      </c>
      <c r="S106" s="32">
        <f t="shared" si="14"/>
        <v>0.0484</v>
      </c>
      <c r="T106" s="32">
        <f t="shared" si="15"/>
        <v>0.06292</v>
      </c>
      <c r="U106" s="30">
        <v>63</v>
      </c>
      <c r="V106" s="30">
        <v>1.58</v>
      </c>
      <c r="W106" s="30">
        <v>0.36</v>
      </c>
      <c r="X106" s="34">
        <v>13.11</v>
      </c>
    </row>
    <row r="107" spans="1:24" ht="12.75">
      <c r="A107" s="44" t="s">
        <v>28</v>
      </c>
      <c r="B107" s="44"/>
      <c r="C107" s="89"/>
      <c r="D107" s="55">
        <v>4.0308282784</v>
      </c>
      <c r="E107" s="21"/>
      <c r="F107" s="21"/>
      <c r="G107" s="46">
        <f aca="true" t="shared" si="21" ref="G107:M107">SUM(G100:G106)</f>
        <v>0.6100000000000001</v>
      </c>
      <c r="H107" s="46">
        <f t="shared" si="21"/>
        <v>0.7381</v>
      </c>
      <c r="I107" s="46">
        <f t="shared" si="21"/>
        <v>0.9595300000000001</v>
      </c>
      <c r="J107" s="21">
        <f t="shared" si="21"/>
        <v>848.33</v>
      </c>
      <c r="K107" s="21">
        <f t="shared" si="21"/>
        <v>49.57000000000001</v>
      </c>
      <c r="L107" s="21">
        <f t="shared" si="21"/>
        <v>23.91</v>
      </c>
      <c r="M107" s="56">
        <f t="shared" si="21"/>
        <v>106.1</v>
      </c>
      <c r="N107" s="21"/>
      <c r="O107" s="55">
        <v>4.64584612976</v>
      </c>
      <c r="P107" s="21"/>
      <c r="Q107" s="21"/>
      <c r="R107" s="46">
        <f aca="true" t="shared" si="22" ref="R107:X107">SUM(R100:R106)</f>
        <v>0.7200000000000001</v>
      </c>
      <c r="S107" s="46">
        <f t="shared" si="22"/>
        <v>0.8712</v>
      </c>
      <c r="T107" s="46">
        <f t="shared" si="22"/>
        <v>1.1325600000000002</v>
      </c>
      <c r="U107" s="21">
        <f t="shared" si="22"/>
        <v>1014.9399999999999</v>
      </c>
      <c r="V107" s="21">
        <f t="shared" si="22"/>
        <v>62.85000000000001</v>
      </c>
      <c r="W107" s="21">
        <f t="shared" si="22"/>
        <v>29.939999999999998</v>
      </c>
      <c r="X107" s="21">
        <f t="shared" si="22"/>
        <v>119.89</v>
      </c>
    </row>
    <row r="108" spans="1:25" ht="12.75">
      <c r="A108" s="56" t="s">
        <v>87</v>
      </c>
      <c r="B108" s="16"/>
      <c r="C108" s="12"/>
      <c r="D108" s="12"/>
      <c r="E108" s="12"/>
      <c r="F108" s="12"/>
      <c r="G108" s="90"/>
      <c r="H108" s="32"/>
      <c r="I108" s="32"/>
      <c r="J108" s="91"/>
      <c r="K108" s="91"/>
      <c r="L108" s="91"/>
      <c r="M108" s="91"/>
      <c r="N108" s="91"/>
      <c r="O108" s="91"/>
      <c r="P108" s="91"/>
      <c r="Q108" s="91"/>
      <c r="R108" s="42"/>
      <c r="S108" s="32"/>
      <c r="T108" s="32"/>
      <c r="U108" s="57"/>
      <c r="V108" s="57"/>
      <c r="W108" s="57"/>
      <c r="X108" s="57"/>
      <c r="Y108" s="84"/>
    </row>
    <row r="109" spans="1:25" ht="12.75">
      <c r="A109" s="92" t="s">
        <v>88</v>
      </c>
      <c r="B109" s="93"/>
      <c r="C109" s="34" t="s">
        <v>31</v>
      </c>
      <c r="D109" s="94"/>
      <c r="E109" s="94"/>
      <c r="F109" s="94"/>
      <c r="G109" s="95">
        <v>0.16</v>
      </c>
      <c r="H109" s="32">
        <f>G109*1.21</f>
        <v>0.1936</v>
      </c>
      <c r="I109" s="32">
        <f>H109*1.3</f>
        <v>0.25168</v>
      </c>
      <c r="J109" s="30">
        <v>107.3</v>
      </c>
      <c r="K109" s="38">
        <v>1.72</v>
      </c>
      <c r="L109" s="30">
        <v>7.1</v>
      </c>
      <c r="M109" s="38">
        <v>9.13</v>
      </c>
      <c r="N109" s="30" t="s">
        <v>32</v>
      </c>
      <c r="O109" s="36"/>
      <c r="P109" s="36"/>
      <c r="Q109" s="36"/>
      <c r="R109" s="32">
        <v>0.2</v>
      </c>
      <c r="S109" s="32">
        <f>R109*1.21</f>
        <v>0.242</v>
      </c>
      <c r="T109" s="32">
        <f>S109*1.3</f>
        <v>0.3146</v>
      </c>
      <c r="U109" s="30">
        <v>134.06</v>
      </c>
      <c r="V109" s="30">
        <v>2.15</v>
      </c>
      <c r="W109" s="43">
        <v>8.87</v>
      </c>
      <c r="X109" s="43">
        <v>11.41</v>
      </c>
      <c r="Y109" s="84"/>
    </row>
    <row r="110" spans="1:25" s="35" customFormat="1" ht="12.75">
      <c r="A110" s="51" t="s">
        <v>89</v>
      </c>
      <c r="B110" s="29"/>
      <c r="C110" s="30" t="s">
        <v>90</v>
      </c>
      <c r="D110" s="36"/>
      <c r="E110" s="36"/>
      <c r="F110" s="36"/>
      <c r="G110" s="32">
        <v>1.07</v>
      </c>
      <c r="H110" s="32">
        <f t="shared" si="12"/>
        <v>1.2947</v>
      </c>
      <c r="I110" s="32">
        <f t="shared" si="13"/>
        <v>1.68311</v>
      </c>
      <c r="J110" s="30">
        <v>353.75</v>
      </c>
      <c r="K110" s="36">
        <v>20.86</v>
      </c>
      <c r="L110" s="36">
        <v>17.79</v>
      </c>
      <c r="M110" s="36">
        <v>29.19</v>
      </c>
      <c r="N110" s="30" t="s">
        <v>91</v>
      </c>
      <c r="O110" s="36"/>
      <c r="P110" s="36"/>
      <c r="Q110" s="36"/>
      <c r="R110" s="32">
        <v>1.28</v>
      </c>
      <c r="S110" s="32">
        <f t="shared" si="14"/>
        <v>1.5488</v>
      </c>
      <c r="T110" s="32">
        <f t="shared" si="15"/>
        <v>2.01344</v>
      </c>
      <c r="U110" s="30">
        <v>428.9</v>
      </c>
      <c r="V110" s="30">
        <v>24.51</v>
      </c>
      <c r="W110" s="30">
        <v>20.16</v>
      </c>
      <c r="X110" s="30">
        <v>39.16</v>
      </c>
      <c r="Y110" s="88"/>
    </row>
    <row r="111" spans="1:25" ht="12.75" hidden="1">
      <c r="A111" s="39" t="s">
        <v>76</v>
      </c>
      <c r="B111" s="39"/>
      <c r="C111" s="40">
        <v>115</v>
      </c>
      <c r="D111" s="41"/>
      <c r="E111" s="41"/>
      <c r="F111" s="41"/>
      <c r="G111" s="42"/>
      <c r="H111" s="32">
        <f t="shared" si="12"/>
        <v>0</v>
      </c>
      <c r="I111" s="32">
        <f t="shared" si="13"/>
        <v>0</v>
      </c>
      <c r="J111" s="30">
        <v>110.63</v>
      </c>
      <c r="K111" s="30">
        <v>4.25</v>
      </c>
      <c r="L111" s="30">
        <v>3.12</v>
      </c>
      <c r="M111" s="34">
        <v>16.38</v>
      </c>
      <c r="N111" s="40">
        <v>115</v>
      </c>
      <c r="O111" s="41"/>
      <c r="P111" s="41"/>
      <c r="Q111" s="41"/>
      <c r="R111" s="42"/>
      <c r="S111" s="32">
        <f t="shared" si="14"/>
        <v>0</v>
      </c>
      <c r="T111" s="32">
        <f t="shared" si="15"/>
        <v>0</v>
      </c>
      <c r="U111" s="30">
        <v>110.63</v>
      </c>
      <c r="V111" s="30">
        <v>4.25</v>
      </c>
      <c r="W111" s="30">
        <v>3.12</v>
      </c>
      <c r="X111" s="34">
        <v>16.38</v>
      </c>
      <c r="Y111" s="84"/>
    </row>
    <row r="112" spans="1:25" ht="12.75">
      <c r="A112" s="29" t="s">
        <v>92</v>
      </c>
      <c r="B112" s="30"/>
      <c r="C112" s="30">
        <v>100</v>
      </c>
      <c r="D112" s="41"/>
      <c r="E112" s="41"/>
      <c r="F112" s="41"/>
      <c r="G112" s="42">
        <v>0.22</v>
      </c>
      <c r="H112" s="32">
        <f t="shared" si="12"/>
        <v>0.2662</v>
      </c>
      <c r="I112" s="32">
        <f t="shared" si="13"/>
        <v>0.34606</v>
      </c>
      <c r="J112" s="40">
        <v>73.65</v>
      </c>
      <c r="K112" s="34">
        <v>0.64</v>
      </c>
      <c r="L112" s="30">
        <v>2.39</v>
      </c>
      <c r="M112" s="38">
        <v>6.65</v>
      </c>
      <c r="N112" s="30">
        <v>120</v>
      </c>
      <c r="O112" s="41"/>
      <c r="P112" s="41"/>
      <c r="Q112" s="41"/>
      <c r="R112" s="42">
        <v>0.27</v>
      </c>
      <c r="S112" s="32">
        <f t="shared" si="14"/>
        <v>0.3267</v>
      </c>
      <c r="T112" s="32">
        <f t="shared" si="15"/>
        <v>0.42471</v>
      </c>
      <c r="U112" s="41">
        <v>88.38</v>
      </c>
      <c r="V112" s="34">
        <v>0.77</v>
      </c>
      <c r="W112" s="30">
        <v>2.87</v>
      </c>
      <c r="X112" s="30">
        <v>7.98</v>
      </c>
      <c r="Y112" s="84"/>
    </row>
    <row r="113" spans="1:25" ht="12.75">
      <c r="A113" s="29" t="s">
        <v>25</v>
      </c>
      <c r="B113" s="29"/>
      <c r="C113" s="30">
        <v>130</v>
      </c>
      <c r="D113" s="30"/>
      <c r="E113" s="30"/>
      <c r="F113" s="30"/>
      <c r="G113" s="32">
        <v>0.13</v>
      </c>
      <c r="H113" s="32">
        <f t="shared" si="12"/>
        <v>0.1573</v>
      </c>
      <c r="I113" s="32">
        <f t="shared" si="13"/>
        <v>0.20449</v>
      </c>
      <c r="J113" s="30">
        <v>61</v>
      </c>
      <c r="K113" s="38">
        <v>0.99</v>
      </c>
      <c r="L113" s="30">
        <v>0.44</v>
      </c>
      <c r="M113" s="38">
        <v>14.88</v>
      </c>
      <c r="N113" s="30">
        <v>130</v>
      </c>
      <c r="O113" s="30"/>
      <c r="P113" s="30"/>
      <c r="Q113" s="30"/>
      <c r="R113" s="32">
        <v>0.13</v>
      </c>
      <c r="S113" s="32">
        <f t="shared" si="14"/>
        <v>0.1573</v>
      </c>
      <c r="T113" s="32">
        <f t="shared" si="15"/>
        <v>0.20449</v>
      </c>
      <c r="U113" s="30">
        <v>61</v>
      </c>
      <c r="V113" s="38">
        <v>0.99</v>
      </c>
      <c r="W113" s="30">
        <v>0.44</v>
      </c>
      <c r="X113" s="38">
        <v>14.88</v>
      </c>
      <c r="Y113" s="84"/>
    </row>
    <row r="114" spans="1:25" ht="12.75">
      <c r="A114" s="31" t="s">
        <v>38</v>
      </c>
      <c r="B114" s="31"/>
      <c r="C114" s="30">
        <v>200</v>
      </c>
      <c r="D114" s="33">
        <v>0.786016</v>
      </c>
      <c r="E114" s="30"/>
      <c r="F114" s="30"/>
      <c r="G114" s="32">
        <v>0.36</v>
      </c>
      <c r="H114" s="32">
        <f t="shared" si="12"/>
        <v>0.4356</v>
      </c>
      <c r="I114" s="32">
        <f t="shared" si="13"/>
        <v>0.56628</v>
      </c>
      <c r="J114" s="30">
        <v>97.5</v>
      </c>
      <c r="K114" s="30">
        <v>0.65</v>
      </c>
      <c r="L114" s="30"/>
      <c r="M114" s="34">
        <v>23.15</v>
      </c>
      <c r="N114" s="30">
        <v>200</v>
      </c>
      <c r="O114" s="33">
        <v>0.786016</v>
      </c>
      <c r="P114" s="30"/>
      <c r="Q114" s="30"/>
      <c r="R114" s="32">
        <v>0.36</v>
      </c>
      <c r="S114" s="32">
        <f t="shared" si="14"/>
        <v>0.4356</v>
      </c>
      <c r="T114" s="32">
        <f t="shared" si="15"/>
        <v>0.56628</v>
      </c>
      <c r="U114" s="30">
        <v>97.5</v>
      </c>
      <c r="V114" s="30">
        <v>0.65</v>
      </c>
      <c r="W114" s="30"/>
      <c r="X114" s="30">
        <v>23.15</v>
      </c>
      <c r="Y114" s="96"/>
    </row>
    <row r="115" spans="1:25" ht="12.75">
      <c r="A115" s="29" t="s">
        <v>27</v>
      </c>
      <c r="B115" s="29"/>
      <c r="C115" s="30">
        <v>30</v>
      </c>
      <c r="D115" s="43">
        <v>0.34</v>
      </c>
      <c r="E115" s="30"/>
      <c r="F115" s="30"/>
      <c r="G115" s="32">
        <v>0.04</v>
      </c>
      <c r="H115" s="32">
        <f t="shared" si="12"/>
        <v>0.0484</v>
      </c>
      <c r="I115" s="32">
        <f t="shared" si="13"/>
        <v>0.06292</v>
      </c>
      <c r="J115" s="30">
        <v>63</v>
      </c>
      <c r="K115" s="30">
        <v>1.58</v>
      </c>
      <c r="L115" s="30">
        <v>0.36</v>
      </c>
      <c r="M115" s="34">
        <v>13.11</v>
      </c>
      <c r="N115" s="30">
        <v>30</v>
      </c>
      <c r="O115" s="43">
        <v>0.34</v>
      </c>
      <c r="P115" s="30"/>
      <c r="Q115" s="30"/>
      <c r="R115" s="32">
        <v>0.04</v>
      </c>
      <c r="S115" s="32">
        <f t="shared" si="14"/>
        <v>0.0484</v>
      </c>
      <c r="T115" s="32">
        <f t="shared" si="15"/>
        <v>0.06292</v>
      </c>
      <c r="U115" s="30">
        <v>63</v>
      </c>
      <c r="V115" s="30">
        <v>1.58</v>
      </c>
      <c r="W115" s="30">
        <v>0.36</v>
      </c>
      <c r="X115" s="34">
        <v>13.11</v>
      </c>
      <c r="Y115" s="84"/>
    </row>
    <row r="116" spans="1:25" ht="12.75">
      <c r="A116" s="44" t="s">
        <v>28</v>
      </c>
      <c r="B116" s="44"/>
      <c r="C116" s="28"/>
      <c r="D116" s="97"/>
      <c r="E116" s="97"/>
      <c r="F116" s="97"/>
      <c r="G116" s="46">
        <f aca="true" t="shared" si="23" ref="G116:M116">SUM(G109:G115)</f>
        <v>1.98</v>
      </c>
      <c r="H116" s="46">
        <f t="shared" si="23"/>
        <v>2.3958</v>
      </c>
      <c r="I116" s="46">
        <f t="shared" si="23"/>
        <v>3.11454</v>
      </c>
      <c r="J116" s="45">
        <f>SUM(J109:J115)</f>
        <v>866.83</v>
      </c>
      <c r="K116" s="98">
        <f t="shared" si="23"/>
        <v>30.689999999999998</v>
      </c>
      <c r="L116" s="98">
        <f t="shared" si="23"/>
        <v>31.200000000000003</v>
      </c>
      <c r="M116" s="98">
        <f t="shared" si="23"/>
        <v>112.49</v>
      </c>
      <c r="N116" s="21"/>
      <c r="O116" s="99"/>
      <c r="P116" s="99"/>
      <c r="Q116" s="99"/>
      <c r="R116" s="46">
        <f aca="true" t="shared" si="24" ref="R116:X116">SUM(R109:R115)</f>
        <v>2.28</v>
      </c>
      <c r="S116" s="46">
        <f t="shared" si="24"/>
        <v>2.7588</v>
      </c>
      <c r="T116" s="46">
        <f t="shared" si="24"/>
        <v>3.58644</v>
      </c>
      <c r="U116" s="44">
        <f t="shared" si="24"/>
        <v>983.47</v>
      </c>
      <c r="V116" s="21">
        <f t="shared" si="24"/>
        <v>34.9</v>
      </c>
      <c r="W116" s="44">
        <f t="shared" si="24"/>
        <v>35.81999999999999</v>
      </c>
      <c r="X116" s="44">
        <f t="shared" si="24"/>
        <v>126.06999999999998</v>
      </c>
      <c r="Y116" s="84"/>
    </row>
    <row r="117" spans="1:25" ht="12.75">
      <c r="A117" s="100" t="s">
        <v>93</v>
      </c>
      <c r="B117" s="100"/>
      <c r="C117" s="101"/>
      <c r="D117" s="101"/>
      <c r="E117" s="101"/>
      <c r="F117" s="101"/>
      <c r="G117" s="102"/>
      <c r="H117" s="32"/>
      <c r="I117" s="32"/>
      <c r="J117" s="101"/>
      <c r="K117" s="101"/>
      <c r="L117" s="101"/>
      <c r="M117" s="101"/>
      <c r="N117" s="103"/>
      <c r="O117" s="103"/>
      <c r="P117" s="103"/>
      <c r="Q117" s="103"/>
      <c r="R117" s="104"/>
      <c r="S117" s="32"/>
      <c r="T117" s="32"/>
      <c r="U117" s="101"/>
      <c r="V117" s="101"/>
      <c r="W117" s="101"/>
      <c r="X117" s="101"/>
      <c r="Y117" s="84"/>
    </row>
    <row r="118" spans="1:25" ht="12.75">
      <c r="A118" s="29" t="s">
        <v>68</v>
      </c>
      <c r="B118" s="29"/>
      <c r="C118" s="30">
        <v>200</v>
      </c>
      <c r="D118" s="36"/>
      <c r="E118" s="36"/>
      <c r="F118" s="36"/>
      <c r="G118" s="32">
        <v>0.13</v>
      </c>
      <c r="H118" s="32">
        <f t="shared" si="12"/>
        <v>0.1573</v>
      </c>
      <c r="I118" s="32">
        <f t="shared" si="13"/>
        <v>0.20449</v>
      </c>
      <c r="J118" s="30">
        <v>123.28</v>
      </c>
      <c r="K118" s="30">
        <v>5.28</v>
      </c>
      <c r="L118" s="30">
        <v>4.88</v>
      </c>
      <c r="M118" s="30">
        <v>20.72</v>
      </c>
      <c r="N118" s="30">
        <v>250</v>
      </c>
      <c r="O118" s="36"/>
      <c r="P118" s="36"/>
      <c r="Q118" s="36"/>
      <c r="R118" s="32">
        <v>0.16</v>
      </c>
      <c r="S118" s="32">
        <f t="shared" si="14"/>
        <v>0.1936</v>
      </c>
      <c r="T118" s="32">
        <f t="shared" si="15"/>
        <v>0.25168</v>
      </c>
      <c r="U118" s="30">
        <v>154.11</v>
      </c>
      <c r="V118" s="30">
        <v>6.6</v>
      </c>
      <c r="W118" s="31">
        <v>6.1</v>
      </c>
      <c r="X118" s="30">
        <v>25.9</v>
      </c>
      <c r="Y118" s="84"/>
    </row>
    <row r="119" spans="1:25" s="75" customFormat="1" ht="12.75">
      <c r="A119" s="105" t="s">
        <v>94</v>
      </c>
      <c r="B119" s="106">
        <v>16</v>
      </c>
      <c r="C119" s="107">
        <v>70</v>
      </c>
      <c r="D119" s="108"/>
      <c r="E119" s="108"/>
      <c r="F119" s="108"/>
      <c r="G119" s="109">
        <v>0.8</v>
      </c>
      <c r="H119" s="79">
        <f t="shared" si="12"/>
        <v>0.968</v>
      </c>
      <c r="I119" s="79">
        <f t="shared" si="13"/>
        <v>1.2584</v>
      </c>
      <c r="J119" s="110">
        <v>183.33</v>
      </c>
      <c r="K119" s="60">
        <v>13.58</v>
      </c>
      <c r="L119" s="60">
        <v>10.2</v>
      </c>
      <c r="M119" s="60">
        <v>9.21</v>
      </c>
      <c r="N119" s="111">
        <v>100</v>
      </c>
      <c r="O119" s="106"/>
      <c r="P119" s="106"/>
      <c r="Q119" s="106"/>
      <c r="R119" s="104">
        <v>1.14</v>
      </c>
      <c r="S119" s="32">
        <f t="shared" si="14"/>
        <v>1.3793999999999997</v>
      </c>
      <c r="T119" s="32">
        <f t="shared" si="15"/>
        <v>1.7932199999999998</v>
      </c>
      <c r="U119" s="60">
        <v>261.9</v>
      </c>
      <c r="V119" s="60">
        <v>19.4</v>
      </c>
      <c r="W119" s="112">
        <v>13.16</v>
      </c>
      <c r="X119" s="60">
        <v>13.16</v>
      </c>
      <c r="Y119" s="113"/>
    </row>
    <row r="120" spans="1:25" ht="12.75">
      <c r="A120" s="29" t="s">
        <v>95</v>
      </c>
      <c r="B120" s="36">
        <v>16</v>
      </c>
      <c r="C120" s="30">
        <v>150</v>
      </c>
      <c r="D120" s="36"/>
      <c r="E120" s="36"/>
      <c r="F120" s="36"/>
      <c r="G120" s="32">
        <v>0.14</v>
      </c>
      <c r="H120" s="32">
        <f t="shared" si="12"/>
        <v>0.16940000000000002</v>
      </c>
      <c r="I120" s="32">
        <f t="shared" si="13"/>
        <v>0.22022000000000003</v>
      </c>
      <c r="J120" s="30">
        <v>127.79</v>
      </c>
      <c r="K120" s="30">
        <v>2.85</v>
      </c>
      <c r="L120" s="30">
        <v>1.73</v>
      </c>
      <c r="M120" s="30">
        <v>25.22</v>
      </c>
      <c r="N120" s="30">
        <v>200</v>
      </c>
      <c r="O120" s="36"/>
      <c r="P120" s="36"/>
      <c r="Q120" s="36"/>
      <c r="R120" s="32">
        <v>0.19</v>
      </c>
      <c r="S120" s="32">
        <f t="shared" si="14"/>
        <v>0.2299</v>
      </c>
      <c r="T120" s="32">
        <f t="shared" si="15"/>
        <v>0.29887</v>
      </c>
      <c r="U120" s="30">
        <v>170.38</v>
      </c>
      <c r="V120" s="30">
        <v>3.8</v>
      </c>
      <c r="W120" s="31">
        <v>2.3</v>
      </c>
      <c r="X120" s="30">
        <v>33.62</v>
      </c>
      <c r="Y120" s="84"/>
    </row>
    <row r="121" spans="1:25" ht="12.75">
      <c r="A121" s="29" t="s">
        <v>81</v>
      </c>
      <c r="B121" s="36">
        <v>16</v>
      </c>
      <c r="C121" s="30">
        <v>100</v>
      </c>
      <c r="D121" s="41"/>
      <c r="E121" s="41"/>
      <c r="F121" s="41"/>
      <c r="G121" s="42">
        <v>0.26</v>
      </c>
      <c r="H121" s="32">
        <f t="shared" si="12"/>
        <v>0.3146</v>
      </c>
      <c r="I121" s="32">
        <f t="shared" si="13"/>
        <v>0.40898</v>
      </c>
      <c r="J121" s="40">
        <v>103.57</v>
      </c>
      <c r="K121" s="34">
        <v>1.08</v>
      </c>
      <c r="L121" s="30">
        <v>3.11</v>
      </c>
      <c r="M121" s="38">
        <v>10.46</v>
      </c>
      <c r="N121" s="30">
        <v>120</v>
      </c>
      <c r="O121" s="41"/>
      <c r="P121" s="41"/>
      <c r="Q121" s="41"/>
      <c r="R121" s="42">
        <v>0.31</v>
      </c>
      <c r="S121" s="32">
        <f t="shared" si="14"/>
        <v>0.3751</v>
      </c>
      <c r="T121" s="32">
        <f t="shared" si="15"/>
        <v>0.48763</v>
      </c>
      <c r="U121" s="40">
        <v>124.28</v>
      </c>
      <c r="V121" s="34">
        <v>1.3</v>
      </c>
      <c r="W121" s="31">
        <v>3.73</v>
      </c>
      <c r="X121" s="30">
        <v>12.55</v>
      </c>
      <c r="Y121" s="84"/>
    </row>
    <row r="122" spans="1:24" ht="12.75">
      <c r="A122" s="31" t="s">
        <v>39</v>
      </c>
      <c r="B122" s="36">
        <v>16</v>
      </c>
      <c r="C122" s="30">
        <v>150</v>
      </c>
      <c r="D122" s="33"/>
      <c r="E122" s="30"/>
      <c r="F122" s="30"/>
      <c r="G122" s="32">
        <v>0.47</v>
      </c>
      <c r="H122" s="32">
        <f t="shared" si="12"/>
        <v>0.5687</v>
      </c>
      <c r="I122" s="32">
        <f t="shared" si="13"/>
        <v>0.73931</v>
      </c>
      <c r="J122" s="30">
        <v>60</v>
      </c>
      <c r="K122" s="30">
        <v>1.35</v>
      </c>
      <c r="L122" s="30">
        <v>0.3</v>
      </c>
      <c r="M122" s="34">
        <v>12.15</v>
      </c>
      <c r="N122" s="30">
        <v>150</v>
      </c>
      <c r="O122" s="33"/>
      <c r="P122" s="30"/>
      <c r="Q122" s="30"/>
      <c r="R122" s="32">
        <v>0.47</v>
      </c>
      <c r="S122" s="32">
        <f t="shared" si="14"/>
        <v>0.5687</v>
      </c>
      <c r="T122" s="32">
        <f t="shared" si="15"/>
        <v>0.73931</v>
      </c>
      <c r="U122" s="30">
        <v>60</v>
      </c>
      <c r="V122" s="30">
        <v>1.35</v>
      </c>
      <c r="W122" s="31">
        <v>0.3</v>
      </c>
      <c r="X122" s="34">
        <v>12.15</v>
      </c>
    </row>
    <row r="123" spans="1:25" ht="12.75">
      <c r="A123" s="67" t="s">
        <v>46</v>
      </c>
      <c r="B123" s="31"/>
      <c r="C123" s="30">
        <v>200</v>
      </c>
      <c r="D123" s="33"/>
      <c r="E123" s="36"/>
      <c r="F123" s="36"/>
      <c r="G123" s="32">
        <v>0.08</v>
      </c>
      <c r="H123" s="32">
        <f t="shared" si="12"/>
        <v>0.0968</v>
      </c>
      <c r="I123" s="32">
        <f t="shared" si="13"/>
        <v>0.12584</v>
      </c>
      <c r="J123" s="30">
        <v>98.72</v>
      </c>
      <c r="K123" s="30">
        <v>0.18</v>
      </c>
      <c r="L123" s="30">
        <v>0</v>
      </c>
      <c r="M123" s="34">
        <v>24.5</v>
      </c>
      <c r="N123" s="30">
        <v>200</v>
      </c>
      <c r="O123" s="33"/>
      <c r="P123" s="36"/>
      <c r="Q123" s="36"/>
      <c r="R123" s="32">
        <v>0.08</v>
      </c>
      <c r="S123" s="32">
        <f t="shared" si="14"/>
        <v>0.0968</v>
      </c>
      <c r="T123" s="32">
        <f t="shared" si="15"/>
        <v>0.12584</v>
      </c>
      <c r="U123" s="30">
        <v>98.72</v>
      </c>
      <c r="V123" s="30">
        <v>0.18</v>
      </c>
      <c r="W123" s="30">
        <v>0</v>
      </c>
      <c r="X123" s="34">
        <v>24.5</v>
      </c>
      <c r="Y123" s="84"/>
    </row>
    <row r="124" spans="1:25" ht="12.75">
      <c r="A124" s="29" t="s">
        <v>96</v>
      </c>
      <c r="B124" s="29"/>
      <c r="C124" s="30">
        <v>30</v>
      </c>
      <c r="D124" s="36"/>
      <c r="E124" s="36"/>
      <c r="F124" s="36"/>
      <c r="G124" s="32">
        <v>0.08</v>
      </c>
      <c r="H124" s="32">
        <f t="shared" si="12"/>
        <v>0.0968</v>
      </c>
      <c r="I124" s="32">
        <f t="shared" si="13"/>
        <v>0.12584</v>
      </c>
      <c r="J124" s="30">
        <v>78.3</v>
      </c>
      <c r="K124" s="30">
        <v>2.88</v>
      </c>
      <c r="L124" s="30">
        <v>0.87</v>
      </c>
      <c r="M124" s="43">
        <v>14.49</v>
      </c>
      <c r="N124" s="30">
        <v>50</v>
      </c>
      <c r="O124" s="36"/>
      <c r="P124" s="36"/>
      <c r="Q124" s="36"/>
      <c r="R124" s="32">
        <v>0.14</v>
      </c>
      <c r="S124" s="32">
        <f t="shared" si="14"/>
        <v>0.16940000000000002</v>
      </c>
      <c r="T124" s="32">
        <f t="shared" si="15"/>
        <v>0.22022000000000003</v>
      </c>
      <c r="U124" s="30">
        <v>130.5</v>
      </c>
      <c r="V124" s="30">
        <v>4.8</v>
      </c>
      <c r="W124" s="31">
        <v>1.45</v>
      </c>
      <c r="X124" s="30">
        <v>24.15</v>
      </c>
      <c r="Y124" s="84"/>
    </row>
    <row r="125" spans="1:25" ht="12.75">
      <c r="A125" s="44" t="s">
        <v>28</v>
      </c>
      <c r="B125" s="44"/>
      <c r="C125" s="21"/>
      <c r="D125" s="99"/>
      <c r="E125" s="99"/>
      <c r="F125" s="99"/>
      <c r="G125" s="46">
        <f aca="true" t="shared" si="25" ref="G125:M125">SUM(G118:G124)</f>
        <v>1.9600000000000002</v>
      </c>
      <c r="H125" s="46">
        <f t="shared" si="25"/>
        <v>2.3716</v>
      </c>
      <c r="I125" s="46">
        <f t="shared" si="25"/>
        <v>3.0830800000000007</v>
      </c>
      <c r="J125" s="99">
        <f t="shared" si="25"/>
        <v>774.99</v>
      </c>
      <c r="K125" s="99">
        <f t="shared" si="25"/>
        <v>27.2</v>
      </c>
      <c r="L125" s="99">
        <f t="shared" si="25"/>
        <v>21.09</v>
      </c>
      <c r="M125" s="99">
        <f t="shared" si="25"/>
        <v>116.75</v>
      </c>
      <c r="N125" s="21"/>
      <c r="O125" s="99"/>
      <c r="P125" s="99"/>
      <c r="Q125" s="99"/>
      <c r="R125" s="46">
        <f aca="true" t="shared" si="26" ref="R125:X125">SUM(R118:R124)</f>
        <v>2.4899999999999998</v>
      </c>
      <c r="S125" s="46">
        <f t="shared" si="26"/>
        <v>3.0128999999999997</v>
      </c>
      <c r="T125" s="46">
        <f t="shared" si="26"/>
        <v>3.9167699999999996</v>
      </c>
      <c r="U125" s="44">
        <f t="shared" si="26"/>
        <v>999.89</v>
      </c>
      <c r="V125" s="44">
        <f t="shared" si="26"/>
        <v>37.43</v>
      </c>
      <c r="W125" s="114">
        <f t="shared" si="26"/>
        <v>27.04</v>
      </c>
      <c r="X125" s="114">
        <f t="shared" si="26"/>
        <v>146.03</v>
      </c>
      <c r="Y125" s="84"/>
    </row>
    <row r="126" spans="1:25" ht="12.75">
      <c r="A126" s="21" t="s">
        <v>97</v>
      </c>
      <c r="B126" s="21"/>
      <c r="C126" s="28"/>
      <c r="D126" s="97"/>
      <c r="E126" s="97"/>
      <c r="F126" s="97"/>
      <c r="G126" s="49"/>
      <c r="H126" s="32"/>
      <c r="I126" s="32"/>
      <c r="J126" s="97"/>
      <c r="K126" s="97"/>
      <c r="L126" s="97"/>
      <c r="M126" s="97"/>
      <c r="N126" s="28"/>
      <c r="O126" s="97"/>
      <c r="P126" s="97"/>
      <c r="Q126" s="97"/>
      <c r="R126" s="32"/>
      <c r="S126" s="32"/>
      <c r="T126" s="32"/>
      <c r="U126" s="57"/>
      <c r="V126" s="57"/>
      <c r="W126" s="57"/>
      <c r="X126" s="57"/>
      <c r="Y126" s="84"/>
    </row>
    <row r="127" spans="1:25" ht="12.75">
      <c r="A127" s="92" t="s">
        <v>48</v>
      </c>
      <c r="B127" s="92"/>
      <c r="C127" s="60" t="s">
        <v>31</v>
      </c>
      <c r="D127" s="60"/>
      <c r="E127" s="60"/>
      <c r="F127" s="60"/>
      <c r="G127" s="61">
        <v>0.16</v>
      </c>
      <c r="H127" s="32">
        <f>G127*1.21</f>
        <v>0.1936</v>
      </c>
      <c r="I127" s="32">
        <f>H127*1.3</f>
        <v>0.25168</v>
      </c>
      <c r="J127" s="60">
        <v>139.46</v>
      </c>
      <c r="K127" s="60">
        <v>1.94</v>
      </c>
      <c r="L127" s="60">
        <v>7.74</v>
      </c>
      <c r="M127" s="60">
        <v>15.52</v>
      </c>
      <c r="N127" s="60" t="s">
        <v>32</v>
      </c>
      <c r="O127" s="60"/>
      <c r="P127" s="60"/>
      <c r="Q127" s="60"/>
      <c r="R127" s="61">
        <v>0.2</v>
      </c>
      <c r="S127" s="32">
        <f>R127*1.21</f>
        <v>0.242</v>
      </c>
      <c r="T127" s="32">
        <f>S127*1.3</f>
        <v>0.3146</v>
      </c>
      <c r="U127" s="43">
        <v>167.68</v>
      </c>
      <c r="V127" s="30">
        <v>2.38</v>
      </c>
      <c r="W127" s="43">
        <v>8.92</v>
      </c>
      <c r="X127" s="30">
        <v>19.47</v>
      </c>
      <c r="Y127" s="84"/>
    </row>
    <row r="128" spans="1:25" ht="12.75">
      <c r="A128" s="92" t="s">
        <v>98</v>
      </c>
      <c r="B128" s="92"/>
      <c r="C128" s="60">
        <v>100</v>
      </c>
      <c r="D128" s="110"/>
      <c r="E128" s="110"/>
      <c r="F128" s="110"/>
      <c r="G128" s="61">
        <v>0.78</v>
      </c>
      <c r="H128" s="32">
        <f t="shared" si="12"/>
        <v>0.9438</v>
      </c>
      <c r="I128" s="32">
        <f t="shared" si="13"/>
        <v>1.22694</v>
      </c>
      <c r="J128" s="30">
        <v>360.7</v>
      </c>
      <c r="K128" s="30">
        <v>15.46</v>
      </c>
      <c r="L128" s="52">
        <v>19.15</v>
      </c>
      <c r="M128" s="30">
        <v>4.86</v>
      </c>
      <c r="N128" s="60">
        <v>115</v>
      </c>
      <c r="O128" s="60"/>
      <c r="P128" s="60"/>
      <c r="Q128" s="60"/>
      <c r="R128" s="61">
        <v>0.9</v>
      </c>
      <c r="S128" s="32">
        <f t="shared" si="14"/>
        <v>1.089</v>
      </c>
      <c r="T128" s="32">
        <f t="shared" si="15"/>
        <v>1.4157</v>
      </c>
      <c r="U128" s="30">
        <v>414.8</v>
      </c>
      <c r="V128" s="30">
        <v>17.78</v>
      </c>
      <c r="W128" s="115">
        <v>22.03</v>
      </c>
      <c r="X128" s="30">
        <v>5.59</v>
      </c>
      <c r="Y128" s="84"/>
    </row>
    <row r="129" spans="1:25" ht="12.75">
      <c r="A129" s="51" t="s">
        <v>36</v>
      </c>
      <c r="B129" s="51"/>
      <c r="C129" s="30">
        <v>150</v>
      </c>
      <c r="D129" s="36"/>
      <c r="E129" s="36"/>
      <c r="F129" s="36"/>
      <c r="G129" s="32">
        <v>0.13</v>
      </c>
      <c r="H129" s="32">
        <f t="shared" si="12"/>
        <v>0.1573</v>
      </c>
      <c r="I129" s="32">
        <f t="shared" si="13"/>
        <v>0.20449</v>
      </c>
      <c r="J129" s="30">
        <v>156.56</v>
      </c>
      <c r="K129" s="30">
        <v>4.13</v>
      </c>
      <c r="L129" s="30">
        <v>2.89</v>
      </c>
      <c r="M129" s="30">
        <v>29.41</v>
      </c>
      <c r="N129" s="30">
        <v>150</v>
      </c>
      <c r="O129" s="30"/>
      <c r="P129" s="30"/>
      <c r="Q129" s="30"/>
      <c r="R129" s="32">
        <v>0.19</v>
      </c>
      <c r="S129" s="32">
        <f t="shared" si="14"/>
        <v>0.2299</v>
      </c>
      <c r="T129" s="32">
        <f t="shared" si="15"/>
        <v>0.29887</v>
      </c>
      <c r="U129" s="30">
        <v>156.56</v>
      </c>
      <c r="V129" s="30">
        <v>4.13</v>
      </c>
      <c r="W129" s="30">
        <v>2.89</v>
      </c>
      <c r="X129" s="30">
        <v>29.41</v>
      </c>
      <c r="Y129" s="84"/>
    </row>
    <row r="130" spans="1:25" ht="12.75">
      <c r="A130" s="29" t="s">
        <v>24</v>
      </c>
      <c r="B130" s="29"/>
      <c r="C130" s="30">
        <v>100</v>
      </c>
      <c r="D130" s="36"/>
      <c r="E130" s="36"/>
      <c r="F130" s="36"/>
      <c r="G130" s="32"/>
      <c r="H130" s="32"/>
      <c r="I130" s="32"/>
      <c r="J130" s="30">
        <v>114.28</v>
      </c>
      <c r="K130" s="30">
        <v>2.27</v>
      </c>
      <c r="L130" s="30">
        <v>4.03</v>
      </c>
      <c r="M130" s="30">
        <v>13.06</v>
      </c>
      <c r="N130" s="30">
        <v>120</v>
      </c>
      <c r="O130" s="30"/>
      <c r="P130" s="30"/>
      <c r="Q130" s="30"/>
      <c r="R130" s="32"/>
      <c r="S130" s="32"/>
      <c r="T130" s="32"/>
      <c r="U130" s="30">
        <v>137.13</v>
      </c>
      <c r="V130" s="30">
        <v>2.72</v>
      </c>
      <c r="W130" s="30">
        <v>4.84</v>
      </c>
      <c r="X130" s="30">
        <v>15.67</v>
      </c>
      <c r="Y130" s="84"/>
    </row>
    <row r="131" spans="1:25" ht="12.75">
      <c r="A131" s="51" t="s">
        <v>82</v>
      </c>
      <c r="B131" s="51"/>
      <c r="C131" s="30">
        <v>100</v>
      </c>
      <c r="D131" s="33">
        <v>0.63</v>
      </c>
      <c r="E131" s="30"/>
      <c r="F131" s="30"/>
      <c r="G131" s="32">
        <v>0.35</v>
      </c>
      <c r="H131" s="32">
        <f>G131*1.21</f>
        <v>0.4235</v>
      </c>
      <c r="I131" s="32">
        <f>H131*1.3</f>
        <v>0.55055</v>
      </c>
      <c r="J131" s="30">
        <v>44</v>
      </c>
      <c r="K131" s="30">
        <v>0.63</v>
      </c>
      <c r="L131" s="30">
        <v>0.19</v>
      </c>
      <c r="M131" s="34">
        <v>11.19</v>
      </c>
      <c r="N131" s="30">
        <v>100</v>
      </c>
      <c r="O131" s="30">
        <v>0.63</v>
      </c>
      <c r="P131" s="30"/>
      <c r="Q131" s="30"/>
      <c r="R131" s="32">
        <v>0.35</v>
      </c>
      <c r="S131" s="32">
        <f>R131*1.21</f>
        <v>0.4235</v>
      </c>
      <c r="T131" s="32">
        <f>S131*1.3</f>
        <v>0.55055</v>
      </c>
      <c r="U131" s="30">
        <v>44</v>
      </c>
      <c r="V131" s="30">
        <v>0.63</v>
      </c>
      <c r="W131" s="30">
        <v>0.19</v>
      </c>
      <c r="X131" s="30">
        <v>11.19</v>
      </c>
      <c r="Y131" s="84"/>
    </row>
    <row r="132" spans="1:25" ht="12.75">
      <c r="A132" s="31" t="s">
        <v>86</v>
      </c>
      <c r="B132" s="31"/>
      <c r="C132" s="30">
        <v>200</v>
      </c>
      <c r="D132" s="36"/>
      <c r="E132" s="36"/>
      <c r="F132" s="36"/>
      <c r="G132" s="32">
        <v>0.13</v>
      </c>
      <c r="H132" s="32">
        <f>G132*1.21</f>
        <v>0.1573</v>
      </c>
      <c r="I132" s="32">
        <f>H132*1.3</f>
        <v>0.20449</v>
      </c>
      <c r="J132" s="30">
        <v>112</v>
      </c>
      <c r="K132" s="30">
        <v>0.1</v>
      </c>
      <c r="L132" s="30"/>
      <c r="M132" s="30">
        <v>28</v>
      </c>
      <c r="N132" s="30">
        <v>200</v>
      </c>
      <c r="O132" s="36"/>
      <c r="P132" s="36"/>
      <c r="Q132" s="36"/>
      <c r="R132" s="32">
        <v>0.13</v>
      </c>
      <c r="S132" s="32">
        <f>R132*1.21</f>
        <v>0.1573</v>
      </c>
      <c r="T132" s="32">
        <f>S132*1.3</f>
        <v>0.20449</v>
      </c>
      <c r="U132" s="30">
        <v>112</v>
      </c>
      <c r="V132" s="30">
        <v>0.1</v>
      </c>
      <c r="W132" s="30"/>
      <c r="X132" s="30">
        <v>28</v>
      </c>
      <c r="Y132" s="84"/>
    </row>
    <row r="133" spans="1:25" ht="12.75">
      <c r="A133" s="31" t="s">
        <v>99</v>
      </c>
      <c r="B133" s="31"/>
      <c r="C133" s="30">
        <v>25</v>
      </c>
      <c r="D133" s="36"/>
      <c r="E133" s="36"/>
      <c r="F133" s="36"/>
      <c r="G133" s="32">
        <v>0.03</v>
      </c>
      <c r="H133" s="32">
        <f>G133*1.21</f>
        <v>0.0363</v>
      </c>
      <c r="I133" s="32">
        <f>H133*1.3</f>
        <v>0.04719</v>
      </c>
      <c r="J133" s="30">
        <v>52.75</v>
      </c>
      <c r="K133" s="30">
        <v>1.32</v>
      </c>
      <c r="L133" s="30">
        <v>0.3</v>
      </c>
      <c r="M133" s="43">
        <v>10.93</v>
      </c>
      <c r="N133" s="30">
        <v>50</v>
      </c>
      <c r="O133" s="30"/>
      <c r="P133" s="30"/>
      <c r="Q133" s="30"/>
      <c r="R133" s="32">
        <v>0.06</v>
      </c>
      <c r="S133" s="32">
        <f>R133*1.21</f>
        <v>0.0726</v>
      </c>
      <c r="T133" s="32">
        <f>S133*1.3</f>
        <v>0.09438</v>
      </c>
      <c r="U133" s="30">
        <v>105</v>
      </c>
      <c r="V133" s="30">
        <v>2.64</v>
      </c>
      <c r="W133" s="30">
        <v>0.6</v>
      </c>
      <c r="X133" s="30">
        <v>21.86</v>
      </c>
      <c r="Y133" s="84"/>
    </row>
    <row r="134" spans="1:25" ht="12.75">
      <c r="A134" s="44" t="s">
        <v>28</v>
      </c>
      <c r="B134" s="44"/>
      <c r="C134" s="99"/>
      <c r="D134" s="99"/>
      <c r="E134" s="99"/>
      <c r="F134" s="99"/>
      <c r="G134" s="46">
        <f>SUM(G128:G133)</f>
        <v>1.4200000000000002</v>
      </c>
      <c r="H134" s="46">
        <f>SUM(H128:H133)</f>
        <v>1.7182</v>
      </c>
      <c r="I134" s="46">
        <f>SUM(I128:I133)</f>
        <v>2.23366</v>
      </c>
      <c r="J134" s="99">
        <f>SUM(J127:J133)</f>
        <v>979.75</v>
      </c>
      <c r="K134" s="99">
        <f aca="true" t="shared" si="27" ref="K134:X134">SUM(K127:K133)</f>
        <v>25.85</v>
      </c>
      <c r="L134" s="99">
        <f t="shared" si="27"/>
        <v>34.3</v>
      </c>
      <c r="M134" s="99">
        <f t="shared" si="27"/>
        <v>112.97</v>
      </c>
      <c r="N134" s="99"/>
      <c r="O134" s="99">
        <f t="shared" si="27"/>
        <v>0.63</v>
      </c>
      <c r="P134" s="99">
        <f t="shared" si="27"/>
        <v>0</v>
      </c>
      <c r="Q134" s="99">
        <f t="shared" si="27"/>
        <v>0</v>
      </c>
      <c r="R134" s="99">
        <f t="shared" si="27"/>
        <v>1.83</v>
      </c>
      <c r="S134" s="99">
        <f t="shared" si="27"/>
        <v>2.2143</v>
      </c>
      <c r="T134" s="99">
        <f t="shared" si="27"/>
        <v>2.87859</v>
      </c>
      <c r="U134" s="99">
        <f t="shared" si="27"/>
        <v>1137.17</v>
      </c>
      <c r="V134" s="99">
        <f t="shared" si="27"/>
        <v>30.38</v>
      </c>
      <c r="W134" s="99">
        <f t="shared" si="27"/>
        <v>39.470000000000006</v>
      </c>
      <c r="X134" s="99">
        <f t="shared" si="27"/>
        <v>131.19</v>
      </c>
      <c r="Y134" s="88"/>
    </row>
    <row r="135" spans="1:25" ht="12.75">
      <c r="A135" s="116"/>
      <c r="B135" s="116"/>
      <c r="C135" s="99"/>
      <c r="D135" s="99"/>
      <c r="E135" s="99"/>
      <c r="F135" s="99"/>
      <c r="G135" s="32"/>
      <c r="H135" s="32"/>
      <c r="I135" s="32"/>
      <c r="J135" s="99"/>
      <c r="K135" s="99"/>
      <c r="L135" s="99"/>
      <c r="M135" s="99"/>
      <c r="N135" s="99"/>
      <c r="O135" s="99"/>
      <c r="P135" s="99"/>
      <c r="Q135" s="99"/>
      <c r="R135" s="32"/>
      <c r="S135" s="32"/>
      <c r="T135" s="32"/>
      <c r="U135" s="44"/>
      <c r="V135" s="44"/>
      <c r="W135" s="44"/>
      <c r="X135" s="44"/>
      <c r="Y135" s="88"/>
    </row>
    <row r="136" spans="1:25" ht="12.75">
      <c r="A136" s="117" t="s">
        <v>100</v>
      </c>
      <c r="B136" s="100"/>
      <c r="C136" s="68" t="s">
        <v>101</v>
      </c>
      <c r="D136" s="68"/>
      <c r="E136" s="68"/>
      <c r="F136" s="68"/>
      <c r="G136" s="32"/>
      <c r="H136" s="32"/>
      <c r="I136" s="32"/>
      <c r="J136" s="68" t="s">
        <v>8</v>
      </c>
      <c r="K136" s="68" t="s">
        <v>9</v>
      </c>
      <c r="L136" s="68" t="s">
        <v>10</v>
      </c>
      <c r="M136" s="68" t="s">
        <v>11</v>
      </c>
      <c r="N136" s="68" t="s">
        <v>102</v>
      </c>
      <c r="O136" s="68"/>
      <c r="P136" s="68"/>
      <c r="Q136" s="68"/>
      <c r="R136" s="32"/>
      <c r="S136" s="32"/>
      <c r="T136" s="32"/>
      <c r="U136" s="68" t="s">
        <v>8</v>
      </c>
      <c r="V136" s="68" t="s">
        <v>9</v>
      </c>
      <c r="W136" s="68" t="s">
        <v>10</v>
      </c>
      <c r="X136" s="68" t="s">
        <v>11</v>
      </c>
      <c r="Y136" s="84"/>
    </row>
    <row r="137" spans="1:25" ht="12.75">
      <c r="A137" s="29" t="s">
        <v>30</v>
      </c>
      <c r="B137" s="29"/>
      <c r="C137" s="30" t="s">
        <v>31</v>
      </c>
      <c r="D137" s="30"/>
      <c r="E137" s="30"/>
      <c r="F137" s="30"/>
      <c r="G137" s="32">
        <v>0.18</v>
      </c>
      <c r="H137" s="32">
        <f aca="true" t="shared" si="28" ref="H137:H200">G137*1.21</f>
        <v>0.2178</v>
      </c>
      <c r="I137" s="32">
        <f aca="true" t="shared" si="29" ref="I137:I196">H137*1.3</f>
        <v>0.28314</v>
      </c>
      <c r="J137" s="30">
        <v>130.08</v>
      </c>
      <c r="K137" s="30">
        <v>1.96</v>
      </c>
      <c r="L137" s="30">
        <v>6.98</v>
      </c>
      <c r="M137" s="30">
        <v>14.49</v>
      </c>
      <c r="N137" s="30" t="s">
        <v>32</v>
      </c>
      <c r="O137" s="30"/>
      <c r="P137" s="30"/>
      <c r="Q137" s="30"/>
      <c r="R137" s="32">
        <v>0.23</v>
      </c>
      <c r="S137" s="32">
        <f aca="true" t="shared" si="30" ref="S137:S200">R137*1.21</f>
        <v>0.2783</v>
      </c>
      <c r="T137" s="32">
        <f aca="true" t="shared" si="31" ref="T137:T200">S137*1.3</f>
        <v>0.36179</v>
      </c>
      <c r="U137" s="30">
        <v>162.6</v>
      </c>
      <c r="V137" s="30">
        <v>2.45</v>
      </c>
      <c r="W137" s="30">
        <v>8.73</v>
      </c>
      <c r="X137" s="30">
        <v>18.11</v>
      </c>
      <c r="Y137" s="84"/>
    </row>
    <row r="138" spans="1:25" ht="12.75">
      <c r="A138" s="29" t="s">
        <v>103</v>
      </c>
      <c r="B138" s="36">
        <v>13</v>
      </c>
      <c r="C138" s="30">
        <v>150</v>
      </c>
      <c r="D138" s="30"/>
      <c r="E138" s="30"/>
      <c r="F138" s="30"/>
      <c r="G138" s="32">
        <v>1.37</v>
      </c>
      <c r="H138" s="32">
        <f t="shared" si="28"/>
        <v>1.6577000000000002</v>
      </c>
      <c r="I138" s="32">
        <f t="shared" si="29"/>
        <v>2.1550100000000003</v>
      </c>
      <c r="J138" s="30">
        <v>258.29</v>
      </c>
      <c r="K138" s="30">
        <v>39.77</v>
      </c>
      <c r="L138" s="30">
        <v>9.93</v>
      </c>
      <c r="M138" s="30">
        <v>2.48</v>
      </c>
      <c r="N138" s="34">
        <v>180</v>
      </c>
      <c r="O138" s="34"/>
      <c r="P138" s="34"/>
      <c r="Q138" s="34"/>
      <c r="R138" s="95">
        <v>1.64</v>
      </c>
      <c r="S138" s="32">
        <f t="shared" si="30"/>
        <v>1.9843999999999997</v>
      </c>
      <c r="T138" s="32">
        <f t="shared" si="31"/>
        <v>2.5797199999999996</v>
      </c>
      <c r="U138" s="34">
        <v>309.9</v>
      </c>
      <c r="V138" s="43">
        <v>47.72</v>
      </c>
      <c r="W138" s="118">
        <v>11.91</v>
      </c>
      <c r="X138" s="43">
        <v>2.98</v>
      </c>
      <c r="Y138" s="84"/>
    </row>
    <row r="139" spans="1:25" ht="12.75">
      <c r="A139" s="29" t="s">
        <v>95</v>
      </c>
      <c r="B139" s="36">
        <v>13</v>
      </c>
      <c r="C139" s="30">
        <v>150</v>
      </c>
      <c r="D139" s="36"/>
      <c r="E139" s="36"/>
      <c r="F139" s="36"/>
      <c r="G139" s="32">
        <v>0.14</v>
      </c>
      <c r="H139" s="32">
        <f t="shared" si="28"/>
        <v>0.16940000000000002</v>
      </c>
      <c r="I139" s="32">
        <f t="shared" si="29"/>
        <v>0.22022000000000003</v>
      </c>
      <c r="J139" s="30">
        <v>127.79</v>
      </c>
      <c r="K139" s="30">
        <v>2.85</v>
      </c>
      <c r="L139" s="30">
        <v>1.73</v>
      </c>
      <c r="M139" s="30">
        <v>25.22</v>
      </c>
      <c r="N139" s="30">
        <v>200</v>
      </c>
      <c r="O139" s="36"/>
      <c r="P139" s="36"/>
      <c r="Q139" s="36"/>
      <c r="R139" s="32">
        <v>0.19</v>
      </c>
      <c r="S139" s="32">
        <f t="shared" si="30"/>
        <v>0.2299</v>
      </c>
      <c r="T139" s="32">
        <f t="shared" si="31"/>
        <v>0.29887</v>
      </c>
      <c r="U139" s="36">
        <v>170.38</v>
      </c>
      <c r="V139" s="30">
        <v>3.8</v>
      </c>
      <c r="W139" s="30">
        <v>2.3</v>
      </c>
      <c r="X139" s="30">
        <v>33.62</v>
      </c>
      <c r="Y139" s="84"/>
    </row>
    <row r="140" spans="1:24" s="75" customFormat="1" ht="12.75">
      <c r="A140" s="51" t="s">
        <v>51</v>
      </c>
      <c r="B140" s="85">
        <v>13</v>
      </c>
      <c r="C140" s="30">
        <v>100</v>
      </c>
      <c r="D140" s="33"/>
      <c r="E140" s="30"/>
      <c r="F140" s="30"/>
      <c r="G140" s="32">
        <v>0.13</v>
      </c>
      <c r="H140" s="32">
        <f t="shared" si="28"/>
        <v>0.1573</v>
      </c>
      <c r="I140" s="32">
        <f t="shared" si="29"/>
        <v>0.20449</v>
      </c>
      <c r="J140" s="30">
        <v>87</v>
      </c>
      <c r="K140" s="30">
        <v>1.85</v>
      </c>
      <c r="L140" s="30">
        <v>3.78</v>
      </c>
      <c r="M140" s="30">
        <v>11.5</v>
      </c>
      <c r="N140" s="30">
        <v>130</v>
      </c>
      <c r="O140" s="33"/>
      <c r="P140" s="30"/>
      <c r="Q140" s="30"/>
      <c r="R140" s="32">
        <v>0.17</v>
      </c>
      <c r="S140" s="32">
        <f t="shared" si="30"/>
        <v>0.20570000000000002</v>
      </c>
      <c r="T140" s="32">
        <f t="shared" si="31"/>
        <v>0.26741000000000004</v>
      </c>
      <c r="U140" s="30">
        <v>113.1</v>
      </c>
      <c r="V140" s="30">
        <v>2.41</v>
      </c>
      <c r="W140" s="30">
        <v>4.91</v>
      </c>
      <c r="X140" s="30">
        <v>14.95</v>
      </c>
    </row>
    <row r="141" spans="1:25" ht="12.75">
      <c r="A141" s="119" t="s">
        <v>104</v>
      </c>
      <c r="B141" s="41">
        <v>13</v>
      </c>
      <c r="C141" s="40">
        <v>50</v>
      </c>
      <c r="D141" s="40"/>
      <c r="E141" s="40"/>
      <c r="F141" s="40"/>
      <c r="G141" s="42">
        <v>0.21</v>
      </c>
      <c r="H141" s="32">
        <f t="shared" si="28"/>
        <v>0.2541</v>
      </c>
      <c r="I141" s="32">
        <f t="shared" si="29"/>
        <v>0.33033</v>
      </c>
      <c r="J141" s="40">
        <v>45.5</v>
      </c>
      <c r="K141" s="40">
        <v>2.25</v>
      </c>
      <c r="L141" s="40">
        <v>0.05</v>
      </c>
      <c r="M141" s="40">
        <v>9.01</v>
      </c>
      <c r="N141" s="40">
        <v>50</v>
      </c>
      <c r="O141" s="40"/>
      <c r="P141" s="40"/>
      <c r="Q141" s="40"/>
      <c r="R141" s="42">
        <v>0.31</v>
      </c>
      <c r="S141" s="32">
        <f t="shared" si="30"/>
        <v>0.3751</v>
      </c>
      <c r="T141" s="32">
        <f t="shared" si="31"/>
        <v>0.48763</v>
      </c>
      <c r="U141" s="40">
        <v>45.5</v>
      </c>
      <c r="V141" s="40">
        <v>2.25</v>
      </c>
      <c r="W141" s="40">
        <v>0.05</v>
      </c>
      <c r="X141" s="40">
        <v>9.01</v>
      </c>
      <c r="Y141" s="84"/>
    </row>
    <row r="142" spans="1:25" ht="12.75">
      <c r="A142" s="67" t="s">
        <v>46</v>
      </c>
      <c r="B142" s="31"/>
      <c r="C142" s="30">
        <v>200</v>
      </c>
      <c r="D142" s="33"/>
      <c r="E142" s="36"/>
      <c r="F142" s="36"/>
      <c r="G142" s="32">
        <v>0.08</v>
      </c>
      <c r="H142" s="32">
        <f t="shared" si="28"/>
        <v>0.0968</v>
      </c>
      <c r="I142" s="32">
        <f t="shared" si="29"/>
        <v>0.12584</v>
      </c>
      <c r="J142" s="30">
        <v>98.72</v>
      </c>
      <c r="K142" s="30">
        <v>0.18</v>
      </c>
      <c r="L142" s="30">
        <v>0</v>
      </c>
      <c r="M142" s="34">
        <v>24.5</v>
      </c>
      <c r="N142" s="30">
        <v>200</v>
      </c>
      <c r="O142" s="33"/>
      <c r="P142" s="36"/>
      <c r="Q142" s="36"/>
      <c r="R142" s="32">
        <v>0.08</v>
      </c>
      <c r="S142" s="32">
        <f t="shared" si="30"/>
        <v>0.0968</v>
      </c>
      <c r="T142" s="32">
        <f t="shared" si="31"/>
        <v>0.12584</v>
      </c>
      <c r="U142" s="30">
        <v>98.72</v>
      </c>
      <c r="V142" s="30">
        <v>0.18</v>
      </c>
      <c r="W142" s="30">
        <v>0</v>
      </c>
      <c r="X142" s="34">
        <v>24.5</v>
      </c>
      <c r="Y142" s="96"/>
    </row>
    <row r="143" spans="1:25" ht="12.75">
      <c r="A143" s="31" t="s">
        <v>99</v>
      </c>
      <c r="B143" s="29"/>
      <c r="C143" s="30">
        <v>25</v>
      </c>
      <c r="D143" s="30"/>
      <c r="E143" s="30"/>
      <c r="F143" s="30"/>
      <c r="G143" s="32">
        <v>0.03</v>
      </c>
      <c r="H143" s="32">
        <f t="shared" si="28"/>
        <v>0.0363</v>
      </c>
      <c r="I143" s="32">
        <f t="shared" si="29"/>
        <v>0.04719</v>
      </c>
      <c r="J143" s="30">
        <v>52.75</v>
      </c>
      <c r="K143" s="30">
        <v>1.32</v>
      </c>
      <c r="L143" s="30">
        <v>0.3</v>
      </c>
      <c r="M143" s="43">
        <v>10.93</v>
      </c>
      <c r="N143" s="30">
        <v>50</v>
      </c>
      <c r="O143" s="30"/>
      <c r="P143" s="30"/>
      <c r="Q143" s="30"/>
      <c r="R143" s="32">
        <v>0.06</v>
      </c>
      <c r="S143" s="32">
        <f t="shared" si="30"/>
        <v>0.0726</v>
      </c>
      <c r="T143" s="32">
        <f t="shared" si="31"/>
        <v>0.09438</v>
      </c>
      <c r="U143" s="30">
        <v>105</v>
      </c>
      <c r="V143" s="30">
        <v>2.64</v>
      </c>
      <c r="W143" s="30">
        <v>0.6</v>
      </c>
      <c r="X143" s="30">
        <v>21.86</v>
      </c>
      <c r="Y143" s="84"/>
    </row>
    <row r="144" spans="1:25" ht="12.75">
      <c r="A144" s="44" t="s">
        <v>28</v>
      </c>
      <c r="B144" s="44"/>
      <c r="C144" s="120"/>
      <c r="D144" s="97"/>
      <c r="E144" s="97"/>
      <c r="F144" s="97"/>
      <c r="G144" s="46">
        <f aca="true" t="shared" si="32" ref="G144:M144">SUM(G137:G143)</f>
        <v>2.1399999999999997</v>
      </c>
      <c r="H144" s="46">
        <f t="shared" si="32"/>
        <v>2.5894000000000004</v>
      </c>
      <c r="I144" s="46">
        <f t="shared" si="32"/>
        <v>3.36622</v>
      </c>
      <c r="J144" s="99">
        <f>SUM(J137:J143)</f>
        <v>800.13</v>
      </c>
      <c r="K144" s="99">
        <f t="shared" si="32"/>
        <v>50.18000000000001</v>
      </c>
      <c r="L144" s="99">
        <f t="shared" si="32"/>
        <v>22.770000000000003</v>
      </c>
      <c r="M144" s="99">
        <f t="shared" si="32"/>
        <v>98.13</v>
      </c>
      <c r="N144" s="21"/>
      <c r="O144" s="99"/>
      <c r="P144" s="99"/>
      <c r="Q144" s="99"/>
      <c r="R144" s="46">
        <f aca="true" t="shared" si="33" ref="R144:X144">SUM(R137:R143)</f>
        <v>2.68</v>
      </c>
      <c r="S144" s="46">
        <f t="shared" si="33"/>
        <v>3.2427999999999995</v>
      </c>
      <c r="T144" s="46">
        <f t="shared" si="33"/>
        <v>4.21564</v>
      </c>
      <c r="U144" s="44">
        <f t="shared" si="33"/>
        <v>1005.2</v>
      </c>
      <c r="V144" s="44">
        <f t="shared" si="33"/>
        <v>61.449999999999996</v>
      </c>
      <c r="W144" s="44">
        <f t="shared" si="33"/>
        <v>28.500000000000004</v>
      </c>
      <c r="X144" s="44">
        <f t="shared" si="33"/>
        <v>125.03</v>
      </c>
      <c r="Y144" s="84"/>
    </row>
    <row r="145" spans="1:25" ht="12.75">
      <c r="A145" s="44"/>
      <c r="B145" s="44"/>
      <c r="C145" s="97"/>
      <c r="D145" s="97"/>
      <c r="E145" s="97"/>
      <c r="F145" s="97"/>
      <c r="G145" s="49"/>
      <c r="H145" s="32"/>
      <c r="I145" s="32"/>
      <c r="J145" s="99"/>
      <c r="K145" s="99"/>
      <c r="L145" s="99"/>
      <c r="M145" s="99"/>
      <c r="N145" s="99"/>
      <c r="O145" s="99"/>
      <c r="P145" s="99"/>
      <c r="Q145" s="99"/>
      <c r="R145" s="32"/>
      <c r="S145" s="32"/>
      <c r="T145" s="32"/>
      <c r="U145" s="44"/>
      <c r="V145" s="44"/>
      <c r="W145" s="44"/>
      <c r="X145" s="44"/>
      <c r="Y145" s="84"/>
    </row>
    <row r="146" spans="1:25" ht="12.75">
      <c r="A146" s="21" t="s">
        <v>105</v>
      </c>
      <c r="B146" s="21"/>
      <c r="C146" s="47"/>
      <c r="D146" s="47"/>
      <c r="E146" s="47"/>
      <c r="F146" s="47"/>
      <c r="G146" s="49"/>
      <c r="H146" s="32"/>
      <c r="I146" s="32"/>
      <c r="J146" s="47"/>
      <c r="K146" s="47"/>
      <c r="L146" s="47"/>
      <c r="M146" s="47"/>
      <c r="N146" s="121"/>
      <c r="O146" s="47"/>
      <c r="P146" s="47"/>
      <c r="Q146" s="47"/>
      <c r="R146" s="32"/>
      <c r="S146" s="32"/>
      <c r="T146" s="32"/>
      <c r="U146" s="47"/>
      <c r="V146" s="47"/>
      <c r="W146" s="47"/>
      <c r="X146" s="47"/>
      <c r="Y146" s="84"/>
    </row>
    <row r="147" spans="1:25" ht="12.75">
      <c r="A147" s="92" t="s">
        <v>106</v>
      </c>
      <c r="B147" s="78"/>
      <c r="C147" s="40">
        <v>200</v>
      </c>
      <c r="D147" s="39"/>
      <c r="E147" s="39"/>
      <c r="F147" s="39"/>
      <c r="G147" s="42">
        <v>0.1</v>
      </c>
      <c r="H147" s="32">
        <f>G147*1.21</f>
        <v>0.121</v>
      </c>
      <c r="I147" s="32">
        <f>H147*1.3</f>
        <v>0.1573</v>
      </c>
      <c r="J147" s="40">
        <v>112.8</v>
      </c>
      <c r="K147" s="39">
        <v>1.76</v>
      </c>
      <c r="L147" s="39">
        <v>2.4</v>
      </c>
      <c r="M147" s="39">
        <v>13.53</v>
      </c>
      <c r="N147" s="40">
        <v>250</v>
      </c>
      <c r="O147" s="39"/>
      <c r="P147" s="39"/>
      <c r="Q147" s="39"/>
      <c r="R147" s="42">
        <v>0.13</v>
      </c>
      <c r="S147" s="32">
        <f>R147*1.21</f>
        <v>0.1573</v>
      </c>
      <c r="T147" s="32">
        <f>S147*1.3</f>
        <v>0.20449</v>
      </c>
      <c r="U147" s="39">
        <v>141</v>
      </c>
      <c r="V147" s="40">
        <v>2.2</v>
      </c>
      <c r="W147" s="40">
        <v>3</v>
      </c>
      <c r="X147" s="39">
        <v>16.91</v>
      </c>
      <c r="Y147" s="84"/>
    </row>
    <row r="148" spans="1:25" ht="12.75">
      <c r="A148" s="51" t="s">
        <v>107</v>
      </c>
      <c r="B148" s="51">
        <v>44</v>
      </c>
      <c r="C148" s="71">
        <v>220</v>
      </c>
      <c r="D148" s="70"/>
      <c r="E148" s="71"/>
      <c r="F148" s="71"/>
      <c r="G148" s="79">
        <v>0.54</v>
      </c>
      <c r="H148" s="79">
        <f t="shared" si="28"/>
        <v>0.6534</v>
      </c>
      <c r="I148" s="79">
        <f t="shared" si="29"/>
        <v>0.84942</v>
      </c>
      <c r="J148" s="71">
        <v>202.15</v>
      </c>
      <c r="K148" s="71">
        <v>10.3</v>
      </c>
      <c r="L148" s="71">
        <v>10.31</v>
      </c>
      <c r="M148" s="71">
        <v>22.57</v>
      </c>
      <c r="N148" s="71">
        <v>300</v>
      </c>
      <c r="O148" s="70"/>
      <c r="P148" s="71"/>
      <c r="Q148" s="71"/>
      <c r="R148" s="79">
        <v>0.74</v>
      </c>
      <c r="S148" s="79">
        <f t="shared" si="30"/>
        <v>0.8954</v>
      </c>
      <c r="T148" s="79">
        <f t="shared" si="31"/>
        <v>1.16402</v>
      </c>
      <c r="U148" s="71">
        <v>275.66</v>
      </c>
      <c r="V148" s="71">
        <v>9.01</v>
      </c>
      <c r="W148" s="71">
        <v>14.07</v>
      </c>
      <c r="X148" s="71">
        <v>30.78</v>
      </c>
      <c r="Y148" s="84"/>
    </row>
    <row r="149" spans="1:25" ht="12.75">
      <c r="A149" s="51" t="s">
        <v>108</v>
      </c>
      <c r="B149" s="51">
        <v>44</v>
      </c>
      <c r="C149" s="52">
        <v>100</v>
      </c>
      <c r="D149" s="53"/>
      <c r="E149" s="52"/>
      <c r="F149" s="52"/>
      <c r="G149" s="32">
        <v>0.47</v>
      </c>
      <c r="H149" s="32">
        <f t="shared" si="28"/>
        <v>0.5687</v>
      </c>
      <c r="I149" s="32">
        <f t="shared" si="29"/>
        <v>0.73931</v>
      </c>
      <c r="J149" s="52">
        <v>265</v>
      </c>
      <c r="K149" s="52">
        <v>11</v>
      </c>
      <c r="L149" s="52">
        <v>22.8</v>
      </c>
      <c r="M149" s="54">
        <v>1.6</v>
      </c>
      <c r="N149" s="52">
        <v>120</v>
      </c>
      <c r="O149" s="53"/>
      <c r="P149" s="52"/>
      <c r="Q149" s="52"/>
      <c r="R149" s="32">
        <v>0.56</v>
      </c>
      <c r="S149" s="32">
        <f t="shared" si="30"/>
        <v>0.6776000000000001</v>
      </c>
      <c r="T149" s="32">
        <f t="shared" si="31"/>
        <v>0.8808800000000001</v>
      </c>
      <c r="U149" s="52">
        <v>318</v>
      </c>
      <c r="V149" s="52">
        <v>13.2</v>
      </c>
      <c r="W149" s="52">
        <v>27.36</v>
      </c>
      <c r="X149" s="52">
        <v>1.92</v>
      </c>
      <c r="Y149" s="122"/>
    </row>
    <row r="150" spans="1:24" ht="12.75">
      <c r="A150" s="51" t="s">
        <v>109</v>
      </c>
      <c r="B150" s="51">
        <v>44</v>
      </c>
      <c r="C150" s="30">
        <v>50</v>
      </c>
      <c r="D150" s="33">
        <v>0.222686464</v>
      </c>
      <c r="E150" s="30">
        <v>52</v>
      </c>
      <c r="F150" s="30">
        <v>50</v>
      </c>
      <c r="G150" s="32">
        <v>0.16</v>
      </c>
      <c r="H150" s="32">
        <f t="shared" si="28"/>
        <v>0.1936</v>
      </c>
      <c r="I150" s="32">
        <f t="shared" si="29"/>
        <v>0.25168</v>
      </c>
      <c r="J150" s="30">
        <v>13.5</v>
      </c>
      <c r="K150" s="30">
        <v>0.5</v>
      </c>
      <c r="L150" s="30">
        <v>0.2</v>
      </c>
      <c r="M150" s="30">
        <v>2.9</v>
      </c>
      <c r="N150" s="30">
        <v>80</v>
      </c>
      <c r="O150" s="33">
        <v>0.222686464</v>
      </c>
      <c r="P150" s="30">
        <v>52</v>
      </c>
      <c r="Q150" s="30">
        <v>50</v>
      </c>
      <c r="R150" s="32">
        <v>0.26</v>
      </c>
      <c r="S150" s="32">
        <f t="shared" si="30"/>
        <v>0.3146</v>
      </c>
      <c r="T150" s="32">
        <f t="shared" si="31"/>
        <v>0.40898</v>
      </c>
      <c r="U150" s="30">
        <v>21.6</v>
      </c>
      <c r="V150" s="30">
        <v>0.8</v>
      </c>
      <c r="W150" s="30">
        <v>0.32</v>
      </c>
      <c r="X150" s="30">
        <v>4.64</v>
      </c>
    </row>
    <row r="151" spans="1:24" ht="12.75">
      <c r="A151" s="31" t="s">
        <v>38</v>
      </c>
      <c r="B151" s="31"/>
      <c r="C151" s="30">
        <v>200</v>
      </c>
      <c r="D151" s="33">
        <v>0.786016</v>
      </c>
      <c r="E151" s="30"/>
      <c r="F151" s="30"/>
      <c r="G151" s="32">
        <v>0.36</v>
      </c>
      <c r="H151" s="32">
        <f t="shared" si="28"/>
        <v>0.4356</v>
      </c>
      <c r="I151" s="32">
        <f t="shared" si="29"/>
        <v>0.56628</v>
      </c>
      <c r="J151" s="30">
        <v>97.5</v>
      </c>
      <c r="K151" s="30">
        <v>0.65</v>
      </c>
      <c r="L151" s="30"/>
      <c r="M151" s="34">
        <v>23.15</v>
      </c>
      <c r="N151" s="30">
        <v>200</v>
      </c>
      <c r="O151" s="33">
        <v>0.786016</v>
      </c>
      <c r="P151" s="30"/>
      <c r="Q151" s="30"/>
      <c r="R151" s="32">
        <v>0.36</v>
      </c>
      <c r="S151" s="32">
        <f t="shared" si="30"/>
        <v>0.4356</v>
      </c>
      <c r="T151" s="32">
        <f t="shared" si="31"/>
        <v>0.56628</v>
      </c>
      <c r="U151" s="30">
        <v>97.5</v>
      </c>
      <c r="V151" s="30">
        <v>0.65</v>
      </c>
      <c r="W151" s="30"/>
      <c r="X151" s="30">
        <v>23.15</v>
      </c>
    </row>
    <row r="152" spans="1:24" ht="12.75">
      <c r="A152" s="51" t="s">
        <v>82</v>
      </c>
      <c r="B152" s="51"/>
      <c r="C152" s="30">
        <v>100</v>
      </c>
      <c r="D152" s="33">
        <v>0.63</v>
      </c>
      <c r="E152" s="30"/>
      <c r="F152" s="30"/>
      <c r="G152" s="32">
        <v>0.35</v>
      </c>
      <c r="H152" s="32">
        <f t="shared" si="28"/>
        <v>0.4235</v>
      </c>
      <c r="I152" s="32">
        <f t="shared" si="29"/>
        <v>0.55055</v>
      </c>
      <c r="J152" s="30">
        <v>44</v>
      </c>
      <c r="K152" s="30">
        <v>0.63</v>
      </c>
      <c r="L152" s="30">
        <v>0.19</v>
      </c>
      <c r="M152" s="34">
        <v>11.19</v>
      </c>
      <c r="N152" s="30">
        <v>100</v>
      </c>
      <c r="O152" s="30">
        <v>0.63</v>
      </c>
      <c r="P152" s="30"/>
      <c r="Q152" s="30"/>
      <c r="R152" s="32">
        <v>0.35</v>
      </c>
      <c r="S152" s="32">
        <f t="shared" si="30"/>
        <v>0.4235</v>
      </c>
      <c r="T152" s="32">
        <f t="shared" si="31"/>
        <v>0.55055</v>
      </c>
      <c r="U152" s="30">
        <v>44</v>
      </c>
      <c r="V152" s="30">
        <v>0.63</v>
      </c>
      <c r="W152" s="30">
        <v>0.19</v>
      </c>
      <c r="X152" s="30">
        <v>11.19</v>
      </c>
    </row>
    <row r="153" spans="1:25" ht="12.75">
      <c r="A153" s="31" t="s">
        <v>99</v>
      </c>
      <c r="B153" s="29"/>
      <c r="C153" s="30">
        <v>25</v>
      </c>
      <c r="D153" s="30"/>
      <c r="E153" s="30"/>
      <c r="F153" s="30"/>
      <c r="G153" s="32">
        <v>0.03</v>
      </c>
      <c r="H153" s="32">
        <f t="shared" si="28"/>
        <v>0.0363</v>
      </c>
      <c r="I153" s="32">
        <f t="shared" si="29"/>
        <v>0.04719</v>
      </c>
      <c r="J153" s="30">
        <v>52.75</v>
      </c>
      <c r="K153" s="30">
        <v>1.32</v>
      </c>
      <c r="L153" s="30">
        <v>0.3</v>
      </c>
      <c r="M153" s="43">
        <v>10.93</v>
      </c>
      <c r="N153" s="30">
        <v>50</v>
      </c>
      <c r="O153" s="30"/>
      <c r="P153" s="30"/>
      <c r="Q153" s="30"/>
      <c r="R153" s="32">
        <v>0.06</v>
      </c>
      <c r="S153" s="32">
        <f t="shared" si="30"/>
        <v>0.0726</v>
      </c>
      <c r="T153" s="32">
        <f t="shared" si="31"/>
        <v>0.09438</v>
      </c>
      <c r="U153" s="30">
        <v>105</v>
      </c>
      <c r="V153" s="30">
        <v>2.64</v>
      </c>
      <c r="W153" s="30">
        <v>0.6</v>
      </c>
      <c r="X153" s="30">
        <v>21.86</v>
      </c>
      <c r="Y153" s="84"/>
    </row>
    <row r="154" spans="1:25" ht="12.75">
      <c r="A154" s="44" t="s">
        <v>28</v>
      </c>
      <c r="B154" s="44"/>
      <c r="C154" s="97"/>
      <c r="D154" s="97"/>
      <c r="E154" s="97"/>
      <c r="F154" s="97"/>
      <c r="G154" s="46">
        <f aca="true" t="shared" si="34" ref="G154:M154">SUM(G147:G153)</f>
        <v>2.01</v>
      </c>
      <c r="H154" s="46">
        <f t="shared" si="34"/>
        <v>2.4321</v>
      </c>
      <c r="I154" s="46">
        <f t="shared" si="34"/>
        <v>3.16173</v>
      </c>
      <c r="J154" s="99">
        <f t="shared" si="34"/>
        <v>787.7</v>
      </c>
      <c r="K154" s="99">
        <f t="shared" si="34"/>
        <v>26.16</v>
      </c>
      <c r="L154" s="123">
        <f t="shared" si="34"/>
        <v>36.2</v>
      </c>
      <c r="M154" s="123">
        <f t="shared" si="34"/>
        <v>85.87</v>
      </c>
      <c r="N154" s="120"/>
      <c r="O154" s="97"/>
      <c r="P154" s="97"/>
      <c r="Q154" s="97"/>
      <c r="R154" s="46">
        <f aca="true" t="shared" si="35" ref="R154:X154">SUM(R147:R153)</f>
        <v>2.4600000000000004</v>
      </c>
      <c r="S154" s="46">
        <f t="shared" si="35"/>
        <v>2.9766</v>
      </c>
      <c r="T154" s="46">
        <f t="shared" si="35"/>
        <v>3.86958</v>
      </c>
      <c r="U154" s="44">
        <f t="shared" si="35"/>
        <v>1002.7600000000001</v>
      </c>
      <c r="V154" s="44">
        <f t="shared" si="35"/>
        <v>29.13</v>
      </c>
      <c r="W154" s="124">
        <f t="shared" si="35"/>
        <v>45.54</v>
      </c>
      <c r="X154" s="44">
        <f t="shared" si="35"/>
        <v>110.45</v>
      </c>
      <c r="Y154" s="84"/>
    </row>
    <row r="155" spans="1:25" ht="12.75">
      <c r="A155" s="44"/>
      <c r="B155" s="44"/>
      <c r="C155" s="97"/>
      <c r="D155" s="97"/>
      <c r="E155" s="97"/>
      <c r="F155" s="97"/>
      <c r="G155" s="46"/>
      <c r="H155" s="46"/>
      <c r="I155" s="46"/>
      <c r="J155" s="99"/>
      <c r="K155" s="99"/>
      <c r="L155" s="123"/>
      <c r="M155" s="123"/>
      <c r="N155" s="120"/>
      <c r="O155" s="97"/>
      <c r="P155" s="97"/>
      <c r="Q155" s="97"/>
      <c r="R155" s="46"/>
      <c r="S155" s="46"/>
      <c r="T155" s="46"/>
      <c r="U155" s="44"/>
      <c r="V155" s="44"/>
      <c r="W155" s="124"/>
      <c r="X155" s="44"/>
      <c r="Y155" s="84"/>
    </row>
    <row r="156" spans="1:25" ht="12.75">
      <c r="A156" s="44"/>
      <c r="B156" s="44"/>
      <c r="C156" s="97"/>
      <c r="D156" s="97"/>
      <c r="E156" s="97"/>
      <c r="F156" s="97"/>
      <c r="G156" s="46"/>
      <c r="H156" s="46"/>
      <c r="I156" s="46"/>
      <c r="J156" s="99"/>
      <c r="K156" s="99"/>
      <c r="L156" s="123"/>
      <c r="M156" s="123"/>
      <c r="N156" s="120"/>
      <c r="O156" s="97"/>
      <c r="P156" s="97"/>
      <c r="Q156" s="97"/>
      <c r="R156" s="46"/>
      <c r="S156" s="46"/>
      <c r="T156" s="46"/>
      <c r="U156" s="44"/>
      <c r="V156" s="44"/>
      <c r="W156" s="124"/>
      <c r="X156" s="44"/>
      <c r="Y156" s="84"/>
    </row>
    <row r="157" spans="1:25" ht="12.75">
      <c r="A157" s="59" t="s">
        <v>110</v>
      </c>
      <c r="B157" s="21"/>
      <c r="C157" s="68" t="s">
        <v>111</v>
      </c>
      <c r="D157" s="68"/>
      <c r="E157" s="68"/>
      <c r="F157" s="68"/>
      <c r="G157" s="32"/>
      <c r="H157" s="32"/>
      <c r="I157" s="32"/>
      <c r="J157" s="68" t="s">
        <v>8</v>
      </c>
      <c r="K157" s="68" t="s">
        <v>9</v>
      </c>
      <c r="L157" s="68" t="s">
        <v>10</v>
      </c>
      <c r="M157" s="68" t="s">
        <v>11</v>
      </c>
      <c r="N157" s="83" t="s">
        <v>102</v>
      </c>
      <c r="O157" s="68"/>
      <c r="P157" s="68"/>
      <c r="Q157" s="68"/>
      <c r="R157" s="32"/>
      <c r="S157" s="32"/>
      <c r="T157" s="32"/>
      <c r="U157" s="68" t="s">
        <v>8</v>
      </c>
      <c r="V157" s="68" t="s">
        <v>9</v>
      </c>
      <c r="W157" s="68" t="s">
        <v>10</v>
      </c>
      <c r="X157" s="68" t="s">
        <v>11</v>
      </c>
      <c r="Y157" s="84"/>
    </row>
    <row r="158" spans="1:25" ht="12.75">
      <c r="A158" s="29" t="s">
        <v>73</v>
      </c>
      <c r="B158" s="29"/>
      <c r="C158" s="30">
        <v>250</v>
      </c>
      <c r="D158" s="30"/>
      <c r="E158" s="30"/>
      <c r="F158" s="30"/>
      <c r="G158" s="32">
        <v>0.27</v>
      </c>
      <c r="H158" s="32">
        <f>G158*1.21</f>
        <v>0.3267</v>
      </c>
      <c r="I158" s="32">
        <f>H158*1.3</f>
        <v>0.42471</v>
      </c>
      <c r="J158" s="30">
        <v>38.79</v>
      </c>
      <c r="K158" s="30">
        <v>7.95</v>
      </c>
      <c r="L158" s="43">
        <v>0.33</v>
      </c>
      <c r="M158" s="43">
        <v>20.78</v>
      </c>
      <c r="N158" s="30">
        <v>250</v>
      </c>
      <c r="O158" s="30"/>
      <c r="P158" s="30"/>
      <c r="Q158" s="30"/>
      <c r="R158" s="32">
        <v>0.27</v>
      </c>
      <c r="S158" s="32">
        <f>R158*1.21</f>
        <v>0.3267</v>
      </c>
      <c r="T158" s="32">
        <f>S158*1.3</f>
        <v>0.42471</v>
      </c>
      <c r="U158" s="30">
        <v>38.79</v>
      </c>
      <c r="V158" s="30">
        <v>7.95</v>
      </c>
      <c r="W158" s="43">
        <v>0.33</v>
      </c>
      <c r="X158" s="43">
        <v>20.78</v>
      </c>
      <c r="Y158" s="84"/>
    </row>
    <row r="159" spans="1:25" s="75" customFormat="1" ht="12.75">
      <c r="A159" s="29" t="s">
        <v>112</v>
      </c>
      <c r="B159" s="29">
        <v>34</v>
      </c>
      <c r="C159" s="52">
        <v>180</v>
      </c>
      <c r="D159" s="67"/>
      <c r="E159" s="67"/>
      <c r="F159" s="67"/>
      <c r="G159" s="73">
        <v>1.03</v>
      </c>
      <c r="H159" s="73">
        <f t="shared" si="28"/>
        <v>1.2463</v>
      </c>
      <c r="I159" s="73">
        <f t="shared" si="29"/>
        <v>1.62019</v>
      </c>
      <c r="J159" s="67">
        <v>246.15</v>
      </c>
      <c r="K159" s="67">
        <v>11.14</v>
      </c>
      <c r="L159" s="67">
        <v>14.04</v>
      </c>
      <c r="M159" s="67">
        <v>18.83</v>
      </c>
      <c r="N159" s="52">
        <v>240</v>
      </c>
      <c r="O159" s="125"/>
      <c r="P159" s="125"/>
      <c r="Q159" s="125"/>
      <c r="R159" s="72">
        <v>1.32</v>
      </c>
      <c r="S159" s="72">
        <f t="shared" si="30"/>
        <v>1.5972</v>
      </c>
      <c r="T159" s="72">
        <f t="shared" si="31"/>
        <v>2.07636</v>
      </c>
      <c r="U159" s="126">
        <v>328.2</v>
      </c>
      <c r="V159" s="72">
        <v>14.85</v>
      </c>
      <c r="W159" s="72">
        <v>18.72</v>
      </c>
      <c r="X159" s="125">
        <v>25.1</v>
      </c>
      <c r="Y159" s="113"/>
    </row>
    <row r="160" spans="1:25" ht="12.75">
      <c r="A160" s="119" t="s">
        <v>80</v>
      </c>
      <c r="B160" s="119">
        <v>34</v>
      </c>
      <c r="C160" s="40">
        <v>20</v>
      </c>
      <c r="D160" s="39"/>
      <c r="E160" s="39"/>
      <c r="F160" s="39"/>
      <c r="G160" s="42">
        <v>0.15</v>
      </c>
      <c r="H160" s="32">
        <f t="shared" si="28"/>
        <v>0.1815</v>
      </c>
      <c r="I160" s="32">
        <f t="shared" si="29"/>
        <v>0.23595</v>
      </c>
      <c r="J160" s="39">
        <v>104.2</v>
      </c>
      <c r="K160" s="39">
        <v>0.29</v>
      </c>
      <c r="L160" s="39">
        <v>9.8</v>
      </c>
      <c r="M160" s="39">
        <v>0.39</v>
      </c>
      <c r="N160" s="40">
        <v>30</v>
      </c>
      <c r="O160" s="39"/>
      <c r="P160" s="39"/>
      <c r="Q160" s="39"/>
      <c r="R160" s="42">
        <v>0.23</v>
      </c>
      <c r="S160" s="32">
        <f t="shared" si="30"/>
        <v>0.2783</v>
      </c>
      <c r="T160" s="32">
        <f t="shared" si="31"/>
        <v>0.36179</v>
      </c>
      <c r="U160" s="127">
        <v>156.3</v>
      </c>
      <c r="V160" s="128">
        <v>4.35</v>
      </c>
      <c r="W160" s="128">
        <v>14.7</v>
      </c>
      <c r="X160" s="39">
        <v>0.59</v>
      </c>
      <c r="Y160" s="84"/>
    </row>
    <row r="161" spans="1:25" ht="12.75">
      <c r="A161" s="119" t="s">
        <v>113</v>
      </c>
      <c r="B161" s="119">
        <v>34</v>
      </c>
      <c r="C161" s="40">
        <v>100</v>
      </c>
      <c r="D161" s="39"/>
      <c r="E161" s="39"/>
      <c r="F161" s="39"/>
      <c r="G161" s="42">
        <v>0.29</v>
      </c>
      <c r="H161" s="32">
        <f t="shared" si="28"/>
        <v>0.3509</v>
      </c>
      <c r="I161" s="32">
        <f t="shared" si="29"/>
        <v>0.45617</v>
      </c>
      <c r="J161" s="39">
        <v>91.2</v>
      </c>
      <c r="K161" s="39">
        <v>1.61</v>
      </c>
      <c r="L161" s="39">
        <v>6.11</v>
      </c>
      <c r="M161" s="39">
        <v>7.79</v>
      </c>
      <c r="N161" s="40">
        <v>120</v>
      </c>
      <c r="O161" s="39"/>
      <c r="P161" s="39"/>
      <c r="Q161" s="39"/>
      <c r="R161" s="42">
        <v>0.34</v>
      </c>
      <c r="S161" s="32">
        <f t="shared" si="30"/>
        <v>0.41140000000000004</v>
      </c>
      <c r="T161" s="32">
        <f t="shared" si="31"/>
        <v>0.5348200000000001</v>
      </c>
      <c r="U161" s="39">
        <v>109.44</v>
      </c>
      <c r="V161" s="40">
        <v>1.93</v>
      </c>
      <c r="W161" s="40">
        <v>7.33</v>
      </c>
      <c r="X161" s="39">
        <v>9.35</v>
      </c>
      <c r="Y161" s="84"/>
    </row>
    <row r="162" spans="1:25" ht="12.75">
      <c r="A162" s="29" t="s">
        <v>25</v>
      </c>
      <c r="B162" s="29"/>
      <c r="C162" s="30">
        <v>130</v>
      </c>
      <c r="D162" s="30"/>
      <c r="E162" s="30"/>
      <c r="F162" s="30"/>
      <c r="G162" s="32">
        <v>0.13</v>
      </c>
      <c r="H162" s="32">
        <f t="shared" si="28"/>
        <v>0.1573</v>
      </c>
      <c r="I162" s="32">
        <f t="shared" si="29"/>
        <v>0.20449</v>
      </c>
      <c r="J162" s="30">
        <v>61</v>
      </c>
      <c r="K162" s="38">
        <v>0.99</v>
      </c>
      <c r="L162" s="30">
        <v>0.44</v>
      </c>
      <c r="M162" s="38">
        <v>14.88</v>
      </c>
      <c r="N162" s="30">
        <v>130</v>
      </c>
      <c r="O162" s="30"/>
      <c r="P162" s="30"/>
      <c r="Q162" s="30"/>
      <c r="R162" s="32">
        <v>0.13</v>
      </c>
      <c r="S162" s="32">
        <f t="shared" si="30"/>
        <v>0.1573</v>
      </c>
      <c r="T162" s="32">
        <f t="shared" si="31"/>
        <v>0.20449</v>
      </c>
      <c r="U162" s="30">
        <v>61</v>
      </c>
      <c r="V162" s="38">
        <v>0.99</v>
      </c>
      <c r="W162" s="30">
        <v>0.44</v>
      </c>
      <c r="X162" s="38">
        <v>14.88</v>
      </c>
      <c r="Y162" s="84"/>
    </row>
    <row r="163" spans="1:25" ht="12.75">
      <c r="A163" s="31" t="s">
        <v>86</v>
      </c>
      <c r="B163" s="31"/>
      <c r="C163" s="30">
        <v>200</v>
      </c>
      <c r="D163" s="36"/>
      <c r="E163" s="36"/>
      <c r="F163" s="36"/>
      <c r="G163" s="32">
        <v>0.13</v>
      </c>
      <c r="H163" s="32">
        <f t="shared" si="28"/>
        <v>0.1573</v>
      </c>
      <c r="I163" s="32">
        <f t="shared" si="29"/>
        <v>0.20449</v>
      </c>
      <c r="J163" s="30">
        <v>112</v>
      </c>
      <c r="K163" s="30">
        <v>0.1</v>
      </c>
      <c r="L163" s="30"/>
      <c r="M163" s="30">
        <v>28</v>
      </c>
      <c r="N163" s="30">
        <v>200</v>
      </c>
      <c r="O163" s="36"/>
      <c r="P163" s="36"/>
      <c r="Q163" s="36"/>
      <c r="R163" s="32">
        <v>0.13</v>
      </c>
      <c r="S163" s="32">
        <f t="shared" si="30"/>
        <v>0.1573</v>
      </c>
      <c r="T163" s="32">
        <f t="shared" si="31"/>
        <v>0.20449</v>
      </c>
      <c r="U163" s="30">
        <v>112</v>
      </c>
      <c r="V163" s="30">
        <v>0.1</v>
      </c>
      <c r="W163" s="30"/>
      <c r="X163" s="30">
        <v>28</v>
      </c>
      <c r="Y163" s="84"/>
    </row>
    <row r="164" spans="1:25" ht="12.75">
      <c r="A164" s="29" t="s">
        <v>96</v>
      </c>
      <c r="B164" s="29"/>
      <c r="C164" s="30">
        <v>30</v>
      </c>
      <c r="D164" s="36"/>
      <c r="E164" s="36"/>
      <c r="F164" s="36"/>
      <c r="G164" s="32">
        <v>0.08</v>
      </c>
      <c r="H164" s="32">
        <f t="shared" si="28"/>
        <v>0.0968</v>
      </c>
      <c r="I164" s="32">
        <f t="shared" si="29"/>
        <v>0.12584</v>
      </c>
      <c r="J164" s="30">
        <v>78.3</v>
      </c>
      <c r="K164" s="30">
        <v>2.88</v>
      </c>
      <c r="L164" s="30">
        <v>0.87</v>
      </c>
      <c r="M164" s="43">
        <v>14.49</v>
      </c>
      <c r="N164" s="30">
        <v>50</v>
      </c>
      <c r="O164" s="30"/>
      <c r="P164" s="30"/>
      <c r="Q164" s="30"/>
      <c r="R164" s="32">
        <v>0.14</v>
      </c>
      <c r="S164" s="32">
        <f t="shared" si="30"/>
        <v>0.16940000000000002</v>
      </c>
      <c r="T164" s="32">
        <f t="shared" si="31"/>
        <v>0.22022000000000003</v>
      </c>
      <c r="U164" s="30">
        <v>130.5</v>
      </c>
      <c r="V164" s="30">
        <v>4.8</v>
      </c>
      <c r="W164" s="30">
        <v>1.45</v>
      </c>
      <c r="X164" s="30">
        <v>24.15</v>
      </c>
      <c r="Y164" s="84"/>
    </row>
    <row r="165" spans="1:25" ht="12.75">
      <c r="A165" s="44" t="s">
        <v>28</v>
      </c>
      <c r="B165" s="44"/>
      <c r="C165" s="21"/>
      <c r="D165" s="99"/>
      <c r="E165" s="99"/>
      <c r="F165" s="99"/>
      <c r="G165" s="46">
        <f aca="true" t="shared" si="36" ref="G165:M165">SUM(G158:G164)</f>
        <v>2.08</v>
      </c>
      <c r="H165" s="46">
        <f t="shared" si="36"/>
        <v>2.5168</v>
      </c>
      <c r="I165" s="46">
        <f t="shared" si="36"/>
        <v>3.27184</v>
      </c>
      <c r="J165" s="99">
        <f t="shared" si="36"/>
        <v>731.6399999999999</v>
      </c>
      <c r="K165" s="99">
        <f t="shared" si="36"/>
        <v>24.959999999999997</v>
      </c>
      <c r="L165" s="123">
        <f t="shared" si="36"/>
        <v>31.590000000000003</v>
      </c>
      <c r="M165" s="123">
        <f t="shared" si="36"/>
        <v>105.16</v>
      </c>
      <c r="N165" s="129"/>
      <c r="O165" s="123"/>
      <c r="P165" s="123"/>
      <c r="Q165" s="123"/>
      <c r="R165" s="130">
        <f aca="true" t="shared" si="37" ref="R165:X165">SUM(R158:R164)</f>
        <v>2.56</v>
      </c>
      <c r="S165" s="130">
        <f t="shared" si="37"/>
        <v>3.0976000000000004</v>
      </c>
      <c r="T165" s="130">
        <f t="shared" si="37"/>
        <v>4.02688</v>
      </c>
      <c r="U165" s="123">
        <f t="shared" si="37"/>
        <v>936.23</v>
      </c>
      <c r="V165" s="123">
        <f t="shared" si="37"/>
        <v>34.97</v>
      </c>
      <c r="W165" s="123">
        <f t="shared" si="37"/>
        <v>42.97</v>
      </c>
      <c r="X165" s="99">
        <f t="shared" si="37"/>
        <v>122.85</v>
      </c>
      <c r="Y165" s="88"/>
    </row>
    <row r="166" spans="1:25" ht="12.75">
      <c r="A166" s="44"/>
      <c r="B166" s="44"/>
      <c r="C166" s="21"/>
      <c r="D166" s="99"/>
      <c r="E166" s="99"/>
      <c r="F166" s="99"/>
      <c r="G166" s="46"/>
      <c r="H166" s="46"/>
      <c r="I166" s="46"/>
      <c r="J166" s="99"/>
      <c r="K166" s="99"/>
      <c r="L166" s="123"/>
      <c r="M166" s="123"/>
      <c r="N166" s="129"/>
      <c r="O166" s="123"/>
      <c r="P166" s="123"/>
      <c r="Q166" s="123"/>
      <c r="R166" s="130"/>
      <c r="S166" s="130"/>
      <c r="T166" s="130"/>
      <c r="U166" s="123"/>
      <c r="V166" s="123"/>
      <c r="W166" s="123"/>
      <c r="X166" s="99"/>
      <c r="Y166" s="88"/>
    </row>
    <row r="167" spans="1:25" ht="12.75">
      <c r="A167" s="44"/>
      <c r="B167" s="44"/>
      <c r="C167" s="21"/>
      <c r="D167" s="99"/>
      <c r="E167" s="99"/>
      <c r="F167" s="99"/>
      <c r="G167" s="46"/>
      <c r="H167" s="46"/>
      <c r="I167" s="46"/>
      <c r="J167" s="99"/>
      <c r="K167" s="99"/>
      <c r="L167" s="123"/>
      <c r="M167" s="123"/>
      <c r="N167" s="129"/>
      <c r="O167" s="123"/>
      <c r="P167" s="123"/>
      <c r="Q167" s="123"/>
      <c r="R167" s="130"/>
      <c r="S167" s="130"/>
      <c r="T167" s="130"/>
      <c r="U167" s="123"/>
      <c r="V167" s="123"/>
      <c r="W167" s="123"/>
      <c r="X167" s="99"/>
      <c r="Y167" s="88"/>
    </row>
    <row r="168" spans="1:25" ht="12.75">
      <c r="A168" s="44"/>
      <c r="B168" s="44"/>
      <c r="C168" s="21"/>
      <c r="D168" s="99"/>
      <c r="E168" s="99"/>
      <c r="F168" s="99"/>
      <c r="G168" s="46"/>
      <c r="H168" s="46"/>
      <c r="I168" s="46"/>
      <c r="J168" s="99"/>
      <c r="K168" s="99"/>
      <c r="L168" s="123"/>
      <c r="M168" s="123"/>
      <c r="N168" s="129"/>
      <c r="O168" s="123"/>
      <c r="P168" s="123"/>
      <c r="Q168" s="123"/>
      <c r="R168" s="130"/>
      <c r="S168" s="130"/>
      <c r="T168" s="130"/>
      <c r="U168" s="123"/>
      <c r="V168" s="123"/>
      <c r="W168" s="123"/>
      <c r="X168" s="99"/>
      <c r="Y168" s="88"/>
    </row>
    <row r="169" spans="1:25" ht="12.75">
      <c r="A169" s="44"/>
      <c r="B169" s="44"/>
      <c r="C169" s="21"/>
      <c r="D169" s="99"/>
      <c r="E169" s="99"/>
      <c r="F169" s="99"/>
      <c r="G169" s="46"/>
      <c r="H169" s="46"/>
      <c r="I169" s="46"/>
      <c r="J169" s="99"/>
      <c r="K169" s="99"/>
      <c r="L169" s="123"/>
      <c r="M169" s="123"/>
      <c r="N169" s="129"/>
      <c r="O169" s="123"/>
      <c r="P169" s="123"/>
      <c r="Q169" s="123"/>
      <c r="R169" s="130"/>
      <c r="S169" s="130"/>
      <c r="T169" s="130"/>
      <c r="U169" s="123"/>
      <c r="V169" s="123"/>
      <c r="W169" s="123"/>
      <c r="X169" s="99"/>
      <c r="Y169" s="88"/>
    </row>
    <row r="170" spans="1:25" ht="12.75">
      <c r="A170" s="59" t="s">
        <v>114</v>
      </c>
      <c r="B170" s="21"/>
      <c r="C170" s="28"/>
      <c r="D170" s="97"/>
      <c r="E170" s="97"/>
      <c r="F170" s="97"/>
      <c r="G170" s="49"/>
      <c r="H170" s="32"/>
      <c r="I170" s="32"/>
      <c r="J170" s="97"/>
      <c r="K170" s="97"/>
      <c r="L170" s="97"/>
      <c r="M170" s="97"/>
      <c r="N170" s="120"/>
      <c r="O170" s="97"/>
      <c r="P170" s="97"/>
      <c r="Q170" s="97"/>
      <c r="R170" s="32"/>
      <c r="S170" s="32"/>
      <c r="T170" s="32"/>
      <c r="U170" s="57"/>
      <c r="V170" s="57"/>
      <c r="W170" s="57"/>
      <c r="X170" s="57"/>
      <c r="Y170" s="84"/>
    </row>
    <row r="171" spans="1:25" ht="12.75">
      <c r="A171" s="92" t="s">
        <v>115</v>
      </c>
      <c r="B171" s="92"/>
      <c r="C171" s="30">
        <v>200</v>
      </c>
      <c r="D171" s="36"/>
      <c r="E171" s="36"/>
      <c r="F171" s="36"/>
      <c r="G171" s="32">
        <v>0.26</v>
      </c>
      <c r="H171" s="32">
        <f t="shared" si="28"/>
        <v>0.3146</v>
      </c>
      <c r="I171" s="32">
        <f t="shared" si="29"/>
        <v>0.40898</v>
      </c>
      <c r="J171" s="30">
        <v>123.28</v>
      </c>
      <c r="K171" s="30">
        <v>5.28</v>
      </c>
      <c r="L171" s="30">
        <v>4.88</v>
      </c>
      <c r="M171" s="30">
        <v>20.72</v>
      </c>
      <c r="N171" s="30">
        <v>250</v>
      </c>
      <c r="O171" s="30"/>
      <c r="P171" s="30"/>
      <c r="Q171" s="30"/>
      <c r="R171" s="32">
        <v>0.33</v>
      </c>
      <c r="S171" s="32">
        <f t="shared" si="30"/>
        <v>0.3993</v>
      </c>
      <c r="T171" s="32">
        <f t="shared" si="31"/>
        <v>0.51909</v>
      </c>
      <c r="U171" s="30">
        <v>154.11</v>
      </c>
      <c r="V171" s="30">
        <v>6.6</v>
      </c>
      <c r="W171" s="30">
        <v>6.1</v>
      </c>
      <c r="X171" s="30">
        <v>25.9</v>
      </c>
      <c r="Y171" s="84"/>
    </row>
    <row r="172" spans="1:25" ht="12.75">
      <c r="A172" s="92" t="s">
        <v>116</v>
      </c>
      <c r="B172" s="92"/>
      <c r="C172" s="60" t="s">
        <v>117</v>
      </c>
      <c r="D172" s="110"/>
      <c r="E172" s="110"/>
      <c r="F172" s="110"/>
      <c r="G172" s="61">
        <v>0.55</v>
      </c>
      <c r="H172" s="32">
        <f t="shared" si="28"/>
        <v>0.6655</v>
      </c>
      <c r="I172" s="32">
        <f t="shared" si="29"/>
        <v>0.86515</v>
      </c>
      <c r="J172" s="30">
        <v>243.75</v>
      </c>
      <c r="K172" s="30">
        <v>6.24</v>
      </c>
      <c r="L172" s="30">
        <v>21.23</v>
      </c>
      <c r="M172" s="30">
        <v>6.94</v>
      </c>
      <c r="N172" s="60" t="s">
        <v>118</v>
      </c>
      <c r="O172" s="110"/>
      <c r="P172" s="110"/>
      <c r="Q172" s="110"/>
      <c r="R172" s="61">
        <v>0.68</v>
      </c>
      <c r="S172" s="32">
        <f t="shared" si="30"/>
        <v>0.8228000000000001</v>
      </c>
      <c r="T172" s="32">
        <f t="shared" si="31"/>
        <v>1.0696400000000001</v>
      </c>
      <c r="U172" s="30">
        <v>325</v>
      </c>
      <c r="V172" s="30">
        <v>8.32</v>
      </c>
      <c r="W172" s="30">
        <v>28.31</v>
      </c>
      <c r="X172" s="30">
        <v>9.25</v>
      </c>
      <c r="Y172" s="84"/>
    </row>
    <row r="173" spans="1:25" ht="12.75">
      <c r="A173" s="51" t="s">
        <v>36</v>
      </c>
      <c r="B173" s="51"/>
      <c r="C173" s="30">
        <v>150</v>
      </c>
      <c r="D173" s="36"/>
      <c r="E173" s="36"/>
      <c r="F173" s="36"/>
      <c r="G173" s="32">
        <v>0.13</v>
      </c>
      <c r="H173" s="32">
        <f t="shared" si="28"/>
        <v>0.1573</v>
      </c>
      <c r="I173" s="32">
        <f t="shared" si="29"/>
        <v>0.20449</v>
      </c>
      <c r="J173" s="30">
        <v>156.56</v>
      </c>
      <c r="K173" s="30">
        <v>4.13</v>
      </c>
      <c r="L173" s="30">
        <v>2.89</v>
      </c>
      <c r="M173" s="30">
        <v>29.41</v>
      </c>
      <c r="N173" s="30">
        <v>150</v>
      </c>
      <c r="O173" s="36"/>
      <c r="P173" s="36"/>
      <c r="Q173" s="36"/>
      <c r="R173" s="32">
        <v>0.19</v>
      </c>
      <c r="S173" s="32">
        <f t="shared" si="30"/>
        <v>0.2299</v>
      </c>
      <c r="T173" s="32">
        <f t="shared" si="31"/>
        <v>0.29887</v>
      </c>
      <c r="U173" s="30">
        <v>156.56</v>
      </c>
      <c r="V173" s="30">
        <v>4.13</v>
      </c>
      <c r="W173" s="30">
        <v>2.89</v>
      </c>
      <c r="X173" s="30">
        <v>29.41</v>
      </c>
      <c r="Y173" s="84"/>
    </row>
    <row r="174" spans="1:25" ht="12.75">
      <c r="A174" s="29" t="s">
        <v>70</v>
      </c>
      <c r="B174" s="29"/>
      <c r="C174" s="30">
        <v>30</v>
      </c>
      <c r="D174" s="30"/>
      <c r="E174" s="30"/>
      <c r="F174" s="30"/>
      <c r="G174" s="32">
        <v>0.13</v>
      </c>
      <c r="H174" s="32">
        <f t="shared" si="28"/>
        <v>0.1573</v>
      </c>
      <c r="I174" s="32">
        <f t="shared" si="29"/>
        <v>0.20449</v>
      </c>
      <c r="J174" s="30">
        <v>6.33</v>
      </c>
      <c r="K174" s="30">
        <v>0.94</v>
      </c>
      <c r="L174" s="30">
        <v>0</v>
      </c>
      <c r="M174" s="30">
        <v>0.43</v>
      </c>
      <c r="N174" s="60">
        <v>50</v>
      </c>
      <c r="O174" s="60"/>
      <c r="P174" s="60"/>
      <c r="Q174" s="60"/>
      <c r="R174" s="61">
        <v>0.22</v>
      </c>
      <c r="S174" s="32">
        <f t="shared" si="30"/>
        <v>0.2662</v>
      </c>
      <c r="T174" s="32">
        <f t="shared" si="31"/>
        <v>0.34606</v>
      </c>
      <c r="U174" s="52">
        <v>10.55</v>
      </c>
      <c r="V174" s="52">
        <v>1.57</v>
      </c>
      <c r="W174" s="52">
        <v>0</v>
      </c>
      <c r="X174" s="52">
        <v>0.72</v>
      </c>
      <c r="Y174" s="84"/>
    </row>
    <row r="175" spans="1:25" ht="12.75">
      <c r="A175" s="51" t="s">
        <v>37</v>
      </c>
      <c r="B175" s="29"/>
      <c r="C175" s="30">
        <v>100</v>
      </c>
      <c r="D175" s="33"/>
      <c r="E175" s="30"/>
      <c r="F175" s="30"/>
      <c r="G175" s="32">
        <v>0.13</v>
      </c>
      <c r="H175" s="32">
        <f t="shared" si="28"/>
        <v>0.1573</v>
      </c>
      <c r="I175" s="32">
        <f t="shared" si="29"/>
        <v>0.20449</v>
      </c>
      <c r="J175" s="30">
        <v>71</v>
      </c>
      <c r="K175" s="30">
        <v>1.5</v>
      </c>
      <c r="L175" s="30">
        <v>4.9</v>
      </c>
      <c r="M175" s="34">
        <v>5.4</v>
      </c>
      <c r="N175" s="30">
        <v>150</v>
      </c>
      <c r="O175" s="30"/>
      <c r="P175" s="30"/>
      <c r="Q175" s="30"/>
      <c r="R175" s="32">
        <v>0.19</v>
      </c>
      <c r="S175" s="32">
        <f t="shared" si="30"/>
        <v>0.2299</v>
      </c>
      <c r="T175" s="32">
        <f t="shared" si="31"/>
        <v>0.29887</v>
      </c>
      <c r="U175" s="30">
        <v>106.5</v>
      </c>
      <c r="V175" s="30">
        <v>2.25</v>
      </c>
      <c r="W175" s="30">
        <v>73.65</v>
      </c>
      <c r="X175" s="30">
        <v>8.1</v>
      </c>
      <c r="Y175" s="88"/>
    </row>
    <row r="176" spans="1:25" ht="12.75">
      <c r="A176" s="29" t="s">
        <v>25</v>
      </c>
      <c r="B176" s="29"/>
      <c r="C176" s="30">
        <v>130</v>
      </c>
      <c r="D176" s="30"/>
      <c r="E176" s="30"/>
      <c r="F176" s="30"/>
      <c r="G176" s="32">
        <v>0.13</v>
      </c>
      <c r="H176" s="32">
        <f>G176*1.21</f>
        <v>0.1573</v>
      </c>
      <c r="I176" s="32">
        <f t="shared" si="29"/>
        <v>0.20449</v>
      </c>
      <c r="J176" s="30">
        <v>61</v>
      </c>
      <c r="K176" s="38">
        <v>0.99</v>
      </c>
      <c r="L176" s="30">
        <v>0.44</v>
      </c>
      <c r="M176" s="38">
        <v>14.88</v>
      </c>
      <c r="N176" s="30">
        <v>130</v>
      </c>
      <c r="O176" s="30"/>
      <c r="P176" s="30"/>
      <c r="Q176" s="30"/>
      <c r="R176" s="32">
        <v>0.13</v>
      </c>
      <c r="S176" s="32">
        <f>R176*1.21</f>
        <v>0.1573</v>
      </c>
      <c r="T176" s="32">
        <f>S176*1.3</f>
        <v>0.20449</v>
      </c>
      <c r="U176" s="30">
        <v>61</v>
      </c>
      <c r="V176" s="38">
        <v>0.99</v>
      </c>
      <c r="W176" s="30">
        <v>0.44</v>
      </c>
      <c r="X176" s="38">
        <v>14.88</v>
      </c>
      <c r="Y176" s="88"/>
    </row>
    <row r="177" spans="1:25" ht="12.75">
      <c r="A177" s="31" t="s">
        <v>38</v>
      </c>
      <c r="B177" s="31"/>
      <c r="C177" s="30">
        <v>200</v>
      </c>
      <c r="D177" s="33">
        <v>0.786016</v>
      </c>
      <c r="E177" s="30"/>
      <c r="F177" s="30"/>
      <c r="G177" s="32">
        <v>0.36</v>
      </c>
      <c r="H177" s="32">
        <f t="shared" si="28"/>
        <v>0.4356</v>
      </c>
      <c r="I177" s="32">
        <f t="shared" si="29"/>
        <v>0.56628</v>
      </c>
      <c r="J177" s="30">
        <v>97.5</v>
      </c>
      <c r="K177" s="30">
        <v>0.65</v>
      </c>
      <c r="L177" s="30"/>
      <c r="M177" s="34">
        <v>23.15</v>
      </c>
      <c r="N177" s="30">
        <v>200</v>
      </c>
      <c r="O177" s="33">
        <v>0.786016</v>
      </c>
      <c r="P177" s="30"/>
      <c r="Q177" s="30"/>
      <c r="R177" s="32">
        <v>0.36</v>
      </c>
      <c r="S177" s="32">
        <f t="shared" si="30"/>
        <v>0.4356</v>
      </c>
      <c r="T177" s="32">
        <f t="shared" si="31"/>
        <v>0.56628</v>
      </c>
      <c r="U177" s="30">
        <v>97.5</v>
      </c>
      <c r="V177" s="30">
        <v>0.65</v>
      </c>
      <c r="W177" s="30"/>
      <c r="X177" s="30">
        <v>23.15</v>
      </c>
      <c r="Y177" s="84"/>
    </row>
    <row r="178" spans="1:25" ht="12.75">
      <c r="A178" s="29" t="s">
        <v>96</v>
      </c>
      <c r="B178" s="29"/>
      <c r="C178" s="30">
        <v>30</v>
      </c>
      <c r="D178" s="36"/>
      <c r="E178" s="36"/>
      <c r="F178" s="36"/>
      <c r="G178" s="32">
        <v>0.08</v>
      </c>
      <c r="H178" s="32">
        <f t="shared" si="28"/>
        <v>0.0968</v>
      </c>
      <c r="I178" s="32">
        <f t="shared" si="29"/>
        <v>0.12584</v>
      </c>
      <c r="J178" s="30">
        <v>78.3</v>
      </c>
      <c r="K178" s="30">
        <v>2.88</v>
      </c>
      <c r="L178" s="30">
        <v>0.87</v>
      </c>
      <c r="M178" s="43">
        <v>14.49</v>
      </c>
      <c r="N178" s="30">
        <v>50</v>
      </c>
      <c r="O178" s="30"/>
      <c r="P178" s="30"/>
      <c r="Q178" s="30"/>
      <c r="R178" s="32">
        <v>0.14</v>
      </c>
      <c r="S178" s="32">
        <f t="shared" si="30"/>
        <v>0.16940000000000002</v>
      </c>
      <c r="T178" s="32">
        <f t="shared" si="31"/>
        <v>0.22022000000000003</v>
      </c>
      <c r="U178" s="30">
        <v>130.5</v>
      </c>
      <c r="V178" s="30">
        <v>4.8</v>
      </c>
      <c r="W178" s="30">
        <v>1.45</v>
      </c>
      <c r="X178" s="30">
        <v>24.15</v>
      </c>
      <c r="Y178" s="84"/>
    </row>
    <row r="179" spans="1:25" ht="12.75">
      <c r="A179" s="44" t="s">
        <v>28</v>
      </c>
      <c r="B179" s="44"/>
      <c r="C179" s="21"/>
      <c r="D179" s="99"/>
      <c r="E179" s="99"/>
      <c r="F179" s="99"/>
      <c r="G179" s="46">
        <f aca="true" t="shared" si="38" ref="G179:M179">SUM(G171:G178)</f>
        <v>1.77</v>
      </c>
      <c r="H179" s="46">
        <f t="shared" si="38"/>
        <v>2.1417</v>
      </c>
      <c r="I179" s="46">
        <f t="shared" si="38"/>
        <v>2.7842100000000003</v>
      </c>
      <c r="J179" s="99">
        <f t="shared" si="38"/>
        <v>837.7199999999999</v>
      </c>
      <c r="K179" s="99">
        <f t="shared" si="38"/>
        <v>22.609999999999996</v>
      </c>
      <c r="L179" s="99">
        <f t="shared" si="38"/>
        <v>35.209999999999994</v>
      </c>
      <c r="M179" s="99">
        <f t="shared" si="38"/>
        <v>115.42</v>
      </c>
      <c r="N179" s="120"/>
      <c r="O179" s="97"/>
      <c r="P179" s="97"/>
      <c r="Q179" s="97"/>
      <c r="R179" s="46">
        <f aca="true" t="shared" si="39" ref="R179:X179">SUM(R171:R178)</f>
        <v>2.2399999999999998</v>
      </c>
      <c r="S179" s="46">
        <f t="shared" si="39"/>
        <v>2.7104000000000004</v>
      </c>
      <c r="T179" s="46">
        <f t="shared" si="39"/>
        <v>3.5235199999999995</v>
      </c>
      <c r="U179" s="44">
        <f t="shared" si="39"/>
        <v>1041.72</v>
      </c>
      <c r="V179" s="44">
        <f t="shared" si="39"/>
        <v>29.31</v>
      </c>
      <c r="W179" s="44">
        <f t="shared" si="39"/>
        <v>112.84</v>
      </c>
      <c r="X179" s="44">
        <f t="shared" si="39"/>
        <v>135.56</v>
      </c>
      <c r="Y179" s="84"/>
    </row>
    <row r="180" spans="1:25" ht="12.75">
      <c r="A180" s="44"/>
      <c r="B180" s="44"/>
      <c r="C180" s="21"/>
      <c r="D180" s="99"/>
      <c r="E180" s="99"/>
      <c r="F180" s="99"/>
      <c r="G180" s="32"/>
      <c r="H180" s="32"/>
      <c r="I180" s="32"/>
      <c r="J180" s="99"/>
      <c r="K180" s="99"/>
      <c r="L180" s="99"/>
      <c r="M180" s="99"/>
      <c r="N180" s="120"/>
      <c r="O180" s="97"/>
      <c r="P180" s="97"/>
      <c r="Q180" s="97"/>
      <c r="R180" s="32"/>
      <c r="S180" s="32"/>
      <c r="T180" s="32"/>
      <c r="U180" s="44"/>
      <c r="V180" s="44"/>
      <c r="W180" s="44"/>
      <c r="X180" s="44"/>
      <c r="Y180" s="84"/>
    </row>
    <row r="181" spans="1:25" ht="12.75">
      <c r="A181" s="59" t="s">
        <v>119</v>
      </c>
      <c r="B181" s="21"/>
      <c r="C181" s="68" t="s">
        <v>120</v>
      </c>
      <c r="D181" s="47"/>
      <c r="E181" s="47"/>
      <c r="F181" s="47"/>
      <c r="G181" s="49"/>
      <c r="H181" s="32"/>
      <c r="I181" s="32"/>
      <c r="J181" s="68" t="s">
        <v>8</v>
      </c>
      <c r="K181" s="68" t="s">
        <v>9</v>
      </c>
      <c r="L181" s="68" t="s">
        <v>10</v>
      </c>
      <c r="M181" s="68" t="s">
        <v>11</v>
      </c>
      <c r="N181" s="68" t="s">
        <v>102</v>
      </c>
      <c r="O181" s="68"/>
      <c r="P181" s="68"/>
      <c r="Q181" s="68"/>
      <c r="R181" s="32"/>
      <c r="S181" s="32"/>
      <c r="T181" s="32"/>
      <c r="U181" s="68" t="s">
        <v>8</v>
      </c>
      <c r="V181" s="68" t="s">
        <v>9</v>
      </c>
      <c r="W181" s="68" t="s">
        <v>10</v>
      </c>
      <c r="X181" s="68" t="s">
        <v>11</v>
      </c>
      <c r="Y181" s="84"/>
    </row>
    <row r="182" spans="1:25" ht="12.75">
      <c r="A182" s="92" t="s">
        <v>88</v>
      </c>
      <c r="B182" s="93"/>
      <c r="C182" s="34" t="s">
        <v>31</v>
      </c>
      <c r="D182" s="94"/>
      <c r="E182" s="94"/>
      <c r="F182" s="94"/>
      <c r="G182" s="95">
        <v>0.16</v>
      </c>
      <c r="H182" s="32">
        <f t="shared" si="28"/>
        <v>0.1936</v>
      </c>
      <c r="I182" s="32">
        <f>H182*1.3</f>
        <v>0.25168</v>
      </c>
      <c r="J182" s="30">
        <v>107.3</v>
      </c>
      <c r="K182" s="38">
        <v>1.72</v>
      </c>
      <c r="L182" s="30">
        <v>7.1</v>
      </c>
      <c r="M182" s="38">
        <v>9.13</v>
      </c>
      <c r="N182" s="30" t="s">
        <v>32</v>
      </c>
      <c r="O182" s="36"/>
      <c r="P182" s="36"/>
      <c r="Q182" s="36"/>
      <c r="R182" s="32">
        <v>0.2</v>
      </c>
      <c r="S182" s="32">
        <f t="shared" si="30"/>
        <v>0.242</v>
      </c>
      <c r="T182" s="32">
        <f t="shared" si="31"/>
        <v>0.3146</v>
      </c>
      <c r="U182" s="30">
        <v>134.06</v>
      </c>
      <c r="V182" s="30">
        <v>2.15</v>
      </c>
      <c r="W182" s="43">
        <v>8.87</v>
      </c>
      <c r="X182" s="43">
        <v>11.41</v>
      </c>
      <c r="Y182" s="84"/>
    </row>
    <row r="183" spans="1:25" ht="12.75">
      <c r="A183" s="51" t="s">
        <v>121</v>
      </c>
      <c r="B183" s="51">
        <v>45</v>
      </c>
      <c r="C183" s="52" t="s">
        <v>122</v>
      </c>
      <c r="D183" s="131"/>
      <c r="E183" s="131"/>
      <c r="F183" s="131"/>
      <c r="G183" s="132"/>
      <c r="H183" s="73"/>
      <c r="I183" s="73"/>
      <c r="J183" s="67">
        <v>473.63</v>
      </c>
      <c r="K183" s="67">
        <v>1.35</v>
      </c>
      <c r="L183" s="67">
        <v>17.51</v>
      </c>
      <c r="M183" s="67">
        <v>51.94</v>
      </c>
      <c r="N183" s="52" t="s">
        <v>23</v>
      </c>
      <c r="O183" s="131"/>
      <c r="P183" s="131"/>
      <c r="Q183" s="131"/>
      <c r="R183" s="132"/>
      <c r="S183" s="73"/>
      <c r="T183" s="73"/>
      <c r="U183" s="67">
        <v>590.27</v>
      </c>
      <c r="V183" s="67">
        <v>1.62</v>
      </c>
      <c r="W183" s="67">
        <v>17.51</v>
      </c>
      <c r="X183" s="67">
        <v>69.35</v>
      </c>
      <c r="Y183" s="84"/>
    </row>
    <row r="184" spans="1:25" ht="12.75">
      <c r="A184" s="51" t="s">
        <v>123</v>
      </c>
      <c r="B184" s="62">
        <v>45</v>
      </c>
      <c r="C184" s="133">
        <v>100</v>
      </c>
      <c r="D184" s="134"/>
      <c r="E184" s="134"/>
      <c r="F184" s="134"/>
      <c r="G184" s="135">
        <v>0.23</v>
      </c>
      <c r="H184" s="73">
        <f>G184*1.21</f>
        <v>0.2783</v>
      </c>
      <c r="I184" s="73">
        <f>H184*1.3</f>
        <v>0.36179</v>
      </c>
      <c r="J184" s="133">
        <v>68.13</v>
      </c>
      <c r="K184" s="134">
        <v>1.42</v>
      </c>
      <c r="L184" s="134">
        <v>4.77</v>
      </c>
      <c r="M184" s="134">
        <v>4.88</v>
      </c>
      <c r="N184" s="133">
        <v>120</v>
      </c>
      <c r="O184" s="134"/>
      <c r="P184" s="134"/>
      <c r="Q184" s="134"/>
      <c r="R184" s="135">
        <v>0.28</v>
      </c>
      <c r="S184" s="73">
        <f>R184*1.21</f>
        <v>0.33880000000000005</v>
      </c>
      <c r="T184" s="73">
        <f>S184*1.3</f>
        <v>0.44044000000000005</v>
      </c>
      <c r="U184" s="133">
        <v>81.75</v>
      </c>
      <c r="V184" s="133">
        <v>1.7</v>
      </c>
      <c r="W184" s="133">
        <v>5.72</v>
      </c>
      <c r="X184" s="133">
        <v>5.86</v>
      </c>
      <c r="Y184" s="84"/>
    </row>
    <row r="185" spans="1:25" ht="12.75">
      <c r="A185" s="31" t="s">
        <v>39</v>
      </c>
      <c r="B185" s="30"/>
      <c r="C185" s="30">
        <v>150</v>
      </c>
      <c r="D185" s="33"/>
      <c r="E185" s="30"/>
      <c r="F185" s="30"/>
      <c r="G185" s="32">
        <v>0.47</v>
      </c>
      <c r="H185" s="32">
        <f>G185*1.21</f>
        <v>0.5687</v>
      </c>
      <c r="I185" s="32">
        <f>H185*1.3</f>
        <v>0.73931</v>
      </c>
      <c r="J185" s="30">
        <v>60</v>
      </c>
      <c r="K185" s="30">
        <v>1.35</v>
      </c>
      <c r="L185" s="30">
        <v>0.3</v>
      </c>
      <c r="M185" s="34">
        <v>12.15</v>
      </c>
      <c r="N185" s="30">
        <v>150</v>
      </c>
      <c r="O185" s="33"/>
      <c r="P185" s="30"/>
      <c r="Q185" s="30"/>
      <c r="R185" s="32">
        <v>0.47</v>
      </c>
      <c r="S185" s="32">
        <f>R185*1.21</f>
        <v>0.5687</v>
      </c>
      <c r="T185" s="32">
        <f>S185*1.3</f>
        <v>0.73931</v>
      </c>
      <c r="U185" s="30">
        <v>60</v>
      </c>
      <c r="V185" s="30">
        <v>1.35</v>
      </c>
      <c r="W185" s="31">
        <v>0.3</v>
      </c>
      <c r="X185" s="30">
        <v>12.15</v>
      </c>
      <c r="Y185" s="84"/>
    </row>
    <row r="186" spans="1:25" ht="12.75">
      <c r="A186" s="31" t="s">
        <v>38</v>
      </c>
      <c r="B186" s="31"/>
      <c r="C186" s="30">
        <v>200</v>
      </c>
      <c r="D186" s="33">
        <v>0.786016</v>
      </c>
      <c r="E186" s="30"/>
      <c r="F186" s="30"/>
      <c r="G186" s="32">
        <v>0.36</v>
      </c>
      <c r="H186" s="32">
        <f>G186*1.21</f>
        <v>0.4356</v>
      </c>
      <c r="I186" s="32">
        <f>H186*1.3</f>
        <v>0.56628</v>
      </c>
      <c r="J186" s="30">
        <v>97.5</v>
      </c>
      <c r="K186" s="30">
        <v>0.65</v>
      </c>
      <c r="L186" s="30"/>
      <c r="M186" s="34">
        <v>23.15</v>
      </c>
      <c r="N186" s="30">
        <v>200</v>
      </c>
      <c r="O186" s="33">
        <v>0.786016</v>
      </c>
      <c r="P186" s="30"/>
      <c r="Q186" s="30"/>
      <c r="R186" s="32">
        <v>0.36</v>
      </c>
      <c r="S186" s="32">
        <f>R186*1.21</f>
        <v>0.4356</v>
      </c>
      <c r="T186" s="32">
        <f>S186*1.3</f>
        <v>0.56628</v>
      </c>
      <c r="U186" s="30">
        <v>97.5</v>
      </c>
      <c r="V186" s="30">
        <v>0.65</v>
      </c>
      <c r="W186" s="30"/>
      <c r="X186" s="30">
        <v>23.15</v>
      </c>
      <c r="Y186" s="84"/>
    </row>
    <row r="187" spans="1:25" ht="12.75">
      <c r="A187" s="31" t="s">
        <v>99</v>
      </c>
      <c r="B187" s="29"/>
      <c r="C187" s="30">
        <v>25</v>
      </c>
      <c r="D187" s="30"/>
      <c r="E187" s="30"/>
      <c r="F187" s="30"/>
      <c r="G187" s="32">
        <v>0.03</v>
      </c>
      <c r="H187" s="32">
        <f t="shared" si="28"/>
        <v>0.0363</v>
      </c>
      <c r="I187" s="32">
        <f t="shared" si="29"/>
        <v>0.04719</v>
      </c>
      <c r="J187" s="30">
        <v>52.75</v>
      </c>
      <c r="K187" s="30">
        <v>1.32</v>
      </c>
      <c r="L187" s="30">
        <v>0.3</v>
      </c>
      <c r="M187" s="43">
        <v>10.93</v>
      </c>
      <c r="N187" s="30">
        <v>50</v>
      </c>
      <c r="O187" s="30"/>
      <c r="P187" s="30"/>
      <c r="Q187" s="30"/>
      <c r="R187" s="32">
        <v>0.06</v>
      </c>
      <c r="S187" s="32">
        <f t="shared" si="30"/>
        <v>0.0726</v>
      </c>
      <c r="T187" s="32">
        <f t="shared" si="31"/>
        <v>0.09438</v>
      </c>
      <c r="U187" s="30">
        <v>105</v>
      </c>
      <c r="V187" s="30">
        <v>2.64</v>
      </c>
      <c r="W187" s="30">
        <v>0.6</v>
      </c>
      <c r="X187" s="30">
        <v>21.86</v>
      </c>
      <c r="Y187" s="84"/>
    </row>
    <row r="188" spans="1:25" ht="12.75">
      <c r="A188" s="44" t="s">
        <v>28</v>
      </c>
      <c r="B188" s="44"/>
      <c r="C188" s="99"/>
      <c r="D188" s="99"/>
      <c r="E188" s="99"/>
      <c r="F188" s="99"/>
      <c r="G188" s="46">
        <f aca="true" t="shared" si="40" ref="G188:M188">SUM(G182:G187)</f>
        <v>1.25</v>
      </c>
      <c r="H188" s="46">
        <f t="shared" si="40"/>
        <v>1.5125</v>
      </c>
      <c r="I188" s="46">
        <f t="shared" si="40"/>
        <v>1.96625</v>
      </c>
      <c r="J188" s="99">
        <f t="shared" si="40"/>
        <v>859.31</v>
      </c>
      <c r="K188" s="99">
        <f t="shared" si="40"/>
        <v>7.8100000000000005</v>
      </c>
      <c r="L188" s="99">
        <f t="shared" si="40"/>
        <v>29.98</v>
      </c>
      <c r="M188" s="99">
        <f t="shared" si="40"/>
        <v>112.18</v>
      </c>
      <c r="N188" s="28"/>
      <c r="O188" s="97"/>
      <c r="P188" s="97"/>
      <c r="Q188" s="97"/>
      <c r="R188" s="46">
        <f aca="true" t="shared" si="41" ref="R188:X188">SUM(R182:R187)</f>
        <v>1.37</v>
      </c>
      <c r="S188" s="46">
        <f t="shared" si="41"/>
        <v>1.6577</v>
      </c>
      <c r="T188" s="46">
        <f t="shared" si="41"/>
        <v>2.1550100000000003</v>
      </c>
      <c r="U188" s="44">
        <f t="shared" si="41"/>
        <v>1068.58</v>
      </c>
      <c r="V188" s="44">
        <f t="shared" si="41"/>
        <v>10.110000000000001</v>
      </c>
      <c r="W188" s="44">
        <f t="shared" si="41"/>
        <v>33</v>
      </c>
      <c r="X188" s="44">
        <f t="shared" si="41"/>
        <v>143.77999999999997</v>
      </c>
      <c r="Y188" s="84"/>
    </row>
    <row r="189" spans="1:25" ht="12.75">
      <c r="A189" s="59" t="s">
        <v>124</v>
      </c>
      <c r="B189" s="21"/>
      <c r="C189" s="97"/>
      <c r="D189" s="97"/>
      <c r="E189" s="97"/>
      <c r="F189" s="97"/>
      <c r="G189" s="49"/>
      <c r="H189" s="32"/>
      <c r="I189" s="32"/>
      <c r="J189" s="97"/>
      <c r="K189" s="97"/>
      <c r="L189" s="97"/>
      <c r="M189" s="97"/>
      <c r="N189" s="97"/>
      <c r="O189" s="97"/>
      <c r="P189" s="97"/>
      <c r="Q189" s="97"/>
      <c r="R189" s="32"/>
      <c r="S189" s="32"/>
      <c r="T189" s="32"/>
      <c r="U189" s="57"/>
      <c r="V189" s="57"/>
      <c r="W189" s="57"/>
      <c r="X189" s="57"/>
      <c r="Y189" s="122"/>
    </row>
    <row r="190" spans="1:25" ht="12.75">
      <c r="A190" s="29" t="s">
        <v>125</v>
      </c>
      <c r="B190" s="29"/>
      <c r="C190" s="30" t="s">
        <v>31</v>
      </c>
      <c r="D190" s="36"/>
      <c r="E190" s="36"/>
      <c r="F190" s="36"/>
      <c r="G190" s="32">
        <v>0.19</v>
      </c>
      <c r="H190" s="32">
        <f t="shared" si="28"/>
        <v>0.2299</v>
      </c>
      <c r="I190" s="32">
        <f t="shared" si="29"/>
        <v>0.29887</v>
      </c>
      <c r="J190" s="30">
        <v>139.28</v>
      </c>
      <c r="K190" s="30">
        <v>2.69</v>
      </c>
      <c r="L190" s="30">
        <v>6.13</v>
      </c>
      <c r="M190" s="30">
        <v>15.64</v>
      </c>
      <c r="N190" s="30" t="s">
        <v>32</v>
      </c>
      <c r="O190" s="36"/>
      <c r="P190" s="36"/>
      <c r="Q190" s="36"/>
      <c r="R190" s="32">
        <v>0.24</v>
      </c>
      <c r="S190" s="32">
        <f t="shared" si="30"/>
        <v>0.2904</v>
      </c>
      <c r="T190" s="32">
        <f t="shared" si="31"/>
        <v>0.37752</v>
      </c>
      <c r="U190" s="30">
        <v>174.07</v>
      </c>
      <c r="V190" s="30">
        <v>6.49</v>
      </c>
      <c r="W190" s="30">
        <v>8.67</v>
      </c>
      <c r="X190" s="30">
        <v>16.11</v>
      </c>
      <c r="Y190" s="88"/>
    </row>
    <row r="191" spans="1:25" ht="12.75">
      <c r="A191" s="51" t="s">
        <v>126</v>
      </c>
      <c r="B191" s="136">
        <v>27</v>
      </c>
      <c r="C191" s="60">
        <v>80</v>
      </c>
      <c r="D191" s="112"/>
      <c r="E191" s="112"/>
      <c r="F191" s="112"/>
      <c r="G191" s="61">
        <v>0.8</v>
      </c>
      <c r="H191" s="32">
        <f t="shared" si="28"/>
        <v>0.968</v>
      </c>
      <c r="I191" s="32">
        <f t="shared" si="29"/>
        <v>1.2584</v>
      </c>
      <c r="J191" s="31">
        <v>283.89</v>
      </c>
      <c r="K191" s="31">
        <v>13.84</v>
      </c>
      <c r="L191" s="31">
        <v>19.12</v>
      </c>
      <c r="M191" s="31">
        <v>4.14</v>
      </c>
      <c r="N191" s="112">
        <v>100</v>
      </c>
      <c r="O191" s="112"/>
      <c r="P191" s="112"/>
      <c r="Q191" s="112"/>
      <c r="R191" s="61">
        <v>1</v>
      </c>
      <c r="S191" s="32">
        <f t="shared" si="30"/>
        <v>1.21</v>
      </c>
      <c r="T191" s="32">
        <f t="shared" si="31"/>
        <v>1.573</v>
      </c>
      <c r="U191" s="31">
        <v>354.85</v>
      </c>
      <c r="V191" s="31">
        <v>17.26</v>
      </c>
      <c r="W191" s="31">
        <v>23.9</v>
      </c>
      <c r="X191" s="31">
        <v>5.18</v>
      </c>
      <c r="Y191" s="88"/>
    </row>
    <row r="192" spans="1:25" ht="12.75">
      <c r="A192" s="51" t="s">
        <v>36</v>
      </c>
      <c r="B192" s="51">
        <v>27</v>
      </c>
      <c r="C192" s="30">
        <v>150</v>
      </c>
      <c r="D192" s="31"/>
      <c r="E192" s="31"/>
      <c r="F192" s="31"/>
      <c r="G192" s="32">
        <v>0.13</v>
      </c>
      <c r="H192" s="32">
        <f t="shared" si="28"/>
        <v>0.1573</v>
      </c>
      <c r="I192" s="32">
        <f t="shared" si="29"/>
        <v>0.20449</v>
      </c>
      <c r="J192" s="31">
        <v>156.56</v>
      </c>
      <c r="K192" s="31">
        <v>4.13</v>
      </c>
      <c r="L192" s="31">
        <v>2.89</v>
      </c>
      <c r="M192" s="31">
        <v>29.41</v>
      </c>
      <c r="N192" s="31">
        <v>150</v>
      </c>
      <c r="O192" s="31"/>
      <c r="P192" s="31"/>
      <c r="Q192" s="31"/>
      <c r="R192" s="32">
        <v>0.19</v>
      </c>
      <c r="S192" s="32">
        <f t="shared" si="30"/>
        <v>0.2299</v>
      </c>
      <c r="T192" s="32">
        <f t="shared" si="31"/>
        <v>0.29887</v>
      </c>
      <c r="U192" s="31">
        <v>156.56</v>
      </c>
      <c r="V192" s="31">
        <v>4.13</v>
      </c>
      <c r="W192" s="31">
        <v>2.89</v>
      </c>
      <c r="X192" s="31">
        <v>29.41</v>
      </c>
      <c r="Y192" s="88"/>
    </row>
    <row r="193" spans="1:24" ht="12.75">
      <c r="A193" s="29" t="s">
        <v>127</v>
      </c>
      <c r="B193" s="29">
        <v>27</v>
      </c>
      <c r="C193" s="30">
        <v>100</v>
      </c>
      <c r="D193" s="31"/>
      <c r="E193" s="31"/>
      <c r="F193" s="31"/>
      <c r="G193" s="32">
        <v>0.29</v>
      </c>
      <c r="H193" s="32">
        <f t="shared" si="28"/>
        <v>0.3509</v>
      </c>
      <c r="I193" s="32">
        <f t="shared" si="29"/>
        <v>0.45617</v>
      </c>
      <c r="J193" s="30">
        <v>86</v>
      </c>
      <c r="K193" s="31">
        <v>1.1</v>
      </c>
      <c r="L193" s="31">
        <v>4.9</v>
      </c>
      <c r="M193" s="31">
        <v>9.4</v>
      </c>
      <c r="N193" s="31">
        <v>120</v>
      </c>
      <c r="O193" s="31"/>
      <c r="P193" s="31"/>
      <c r="Q193" s="31"/>
      <c r="R193" s="32">
        <v>0.35</v>
      </c>
      <c r="S193" s="32">
        <f t="shared" si="30"/>
        <v>0.4235</v>
      </c>
      <c r="T193" s="32">
        <f t="shared" si="31"/>
        <v>0.55055</v>
      </c>
      <c r="U193" s="31">
        <v>103.2</v>
      </c>
      <c r="V193" s="31">
        <v>1.32</v>
      </c>
      <c r="W193" s="31">
        <v>5.88</v>
      </c>
      <c r="X193" s="31">
        <v>5.88</v>
      </c>
    </row>
    <row r="194" spans="1:25" ht="12.75">
      <c r="A194" s="29" t="s">
        <v>25</v>
      </c>
      <c r="B194" s="29"/>
      <c r="C194" s="30">
        <v>130</v>
      </c>
      <c r="D194" s="30"/>
      <c r="E194" s="30"/>
      <c r="F194" s="30"/>
      <c r="G194" s="32">
        <v>0.13</v>
      </c>
      <c r="H194" s="32">
        <f>G194*1.21</f>
        <v>0.1573</v>
      </c>
      <c r="I194" s="32">
        <f t="shared" si="29"/>
        <v>0.20449</v>
      </c>
      <c r="J194" s="30">
        <v>61</v>
      </c>
      <c r="K194" s="38">
        <v>0.99</v>
      </c>
      <c r="L194" s="30">
        <v>0.44</v>
      </c>
      <c r="M194" s="38">
        <v>14.88</v>
      </c>
      <c r="N194" s="30">
        <v>130</v>
      </c>
      <c r="O194" s="30"/>
      <c r="P194" s="30"/>
      <c r="Q194" s="30"/>
      <c r="R194" s="32">
        <v>0.13</v>
      </c>
      <c r="S194" s="32">
        <f>R194*1.21</f>
        <v>0.1573</v>
      </c>
      <c r="T194" s="32">
        <f>S194*1.3</f>
        <v>0.20449</v>
      </c>
      <c r="U194" s="30">
        <v>61</v>
      </c>
      <c r="V194" s="38">
        <v>0.99</v>
      </c>
      <c r="W194" s="30">
        <v>0.44</v>
      </c>
      <c r="X194" s="30">
        <v>14.88</v>
      </c>
      <c r="Y194" s="88"/>
    </row>
    <row r="195" spans="1:28" ht="12.75">
      <c r="A195" s="31" t="s">
        <v>128</v>
      </c>
      <c r="B195" s="31"/>
      <c r="C195" s="30">
        <v>200</v>
      </c>
      <c r="D195" s="36"/>
      <c r="E195" s="36"/>
      <c r="F195" s="36"/>
      <c r="G195" s="32">
        <v>0.36</v>
      </c>
      <c r="H195" s="32">
        <f t="shared" si="28"/>
        <v>0.4356</v>
      </c>
      <c r="I195" s="32">
        <f t="shared" si="29"/>
        <v>0.56628</v>
      </c>
      <c r="J195" s="30">
        <v>97.5</v>
      </c>
      <c r="K195" s="30">
        <v>0.65</v>
      </c>
      <c r="L195" s="30">
        <v>0</v>
      </c>
      <c r="M195" s="30">
        <v>23.15</v>
      </c>
      <c r="N195" s="30">
        <v>200</v>
      </c>
      <c r="O195" s="36"/>
      <c r="P195" s="36"/>
      <c r="Q195" s="36"/>
      <c r="R195" s="32">
        <v>0.36</v>
      </c>
      <c r="S195" s="32">
        <f t="shared" si="30"/>
        <v>0.4356</v>
      </c>
      <c r="T195" s="32">
        <f t="shared" si="31"/>
        <v>0.56628</v>
      </c>
      <c r="U195" s="30">
        <v>97.5</v>
      </c>
      <c r="V195" s="30">
        <v>0.65</v>
      </c>
      <c r="W195" s="30">
        <v>0</v>
      </c>
      <c r="X195" s="30">
        <v>23.15</v>
      </c>
      <c r="Y195" s="88"/>
      <c r="Z195" s="84"/>
      <c r="AA195" s="84"/>
      <c r="AB195" s="84"/>
    </row>
    <row r="196" spans="1:25" ht="12.75">
      <c r="A196" s="29" t="s">
        <v>96</v>
      </c>
      <c r="B196" s="29"/>
      <c r="C196" s="30">
        <v>30</v>
      </c>
      <c r="D196" s="36"/>
      <c r="E196" s="36"/>
      <c r="F196" s="36"/>
      <c r="G196" s="32">
        <v>0.08</v>
      </c>
      <c r="H196" s="32">
        <f t="shared" si="28"/>
        <v>0.0968</v>
      </c>
      <c r="I196" s="32">
        <f t="shared" si="29"/>
        <v>0.12584</v>
      </c>
      <c r="J196" s="30">
        <v>78.3</v>
      </c>
      <c r="K196" s="30">
        <v>2.88</v>
      </c>
      <c r="L196" s="30">
        <v>0.87</v>
      </c>
      <c r="M196" s="43">
        <v>14.49</v>
      </c>
      <c r="N196" s="30">
        <v>50</v>
      </c>
      <c r="O196" s="30"/>
      <c r="P196" s="30"/>
      <c r="Q196" s="30"/>
      <c r="R196" s="32">
        <v>0.14</v>
      </c>
      <c r="S196" s="32">
        <f t="shared" si="30"/>
        <v>0.16940000000000002</v>
      </c>
      <c r="T196" s="32">
        <f t="shared" si="31"/>
        <v>0.22022000000000003</v>
      </c>
      <c r="U196" s="30">
        <v>130.5</v>
      </c>
      <c r="V196" s="30">
        <v>4.8</v>
      </c>
      <c r="W196" s="30">
        <v>1.45</v>
      </c>
      <c r="X196" s="30">
        <v>24.15</v>
      </c>
      <c r="Y196" s="88"/>
    </row>
    <row r="197" spans="1:25" ht="12.75">
      <c r="A197" s="44" t="s">
        <v>28</v>
      </c>
      <c r="B197" s="44"/>
      <c r="C197" s="99"/>
      <c r="D197" s="99"/>
      <c r="E197" s="99"/>
      <c r="F197" s="99"/>
      <c r="G197" s="46">
        <f aca="true" t="shared" si="42" ref="G197:M197">SUM(G190:G196)</f>
        <v>1.98</v>
      </c>
      <c r="H197" s="46">
        <f t="shared" si="42"/>
        <v>2.3958</v>
      </c>
      <c r="I197" s="46">
        <f t="shared" si="42"/>
        <v>3.11454</v>
      </c>
      <c r="J197" s="99">
        <f t="shared" si="42"/>
        <v>902.53</v>
      </c>
      <c r="K197" s="99">
        <f t="shared" si="42"/>
        <v>26.279999999999998</v>
      </c>
      <c r="L197" s="99">
        <f t="shared" si="42"/>
        <v>34.349999999999994</v>
      </c>
      <c r="M197" s="99">
        <f t="shared" si="42"/>
        <v>111.11</v>
      </c>
      <c r="N197" s="21"/>
      <c r="O197" s="99"/>
      <c r="P197" s="99"/>
      <c r="Q197" s="99"/>
      <c r="R197" s="46">
        <f aca="true" t="shared" si="43" ref="R197:X197">SUM(R190:R196)</f>
        <v>2.4099999999999997</v>
      </c>
      <c r="S197" s="46">
        <f t="shared" si="43"/>
        <v>2.9160999999999997</v>
      </c>
      <c r="T197" s="46">
        <f t="shared" si="43"/>
        <v>3.7909299999999995</v>
      </c>
      <c r="U197" s="44">
        <f t="shared" si="43"/>
        <v>1077.68</v>
      </c>
      <c r="V197" s="44">
        <f t="shared" si="43"/>
        <v>35.63999999999999</v>
      </c>
      <c r="W197" s="114">
        <f t="shared" si="43"/>
        <v>43.230000000000004</v>
      </c>
      <c r="X197" s="114">
        <f t="shared" si="43"/>
        <v>118.76000000000002</v>
      </c>
      <c r="Y197" s="88"/>
    </row>
    <row r="198" spans="1:25" ht="12.75">
      <c r="A198" s="21" t="s">
        <v>129</v>
      </c>
      <c r="B198" s="21"/>
      <c r="C198" s="68" t="s">
        <v>120</v>
      </c>
      <c r="D198" s="68"/>
      <c r="E198" s="68"/>
      <c r="F198" s="68"/>
      <c r="G198" s="32"/>
      <c r="H198" s="32"/>
      <c r="I198" s="32"/>
      <c r="J198" s="68" t="s">
        <v>8</v>
      </c>
      <c r="K198" s="68" t="s">
        <v>9</v>
      </c>
      <c r="L198" s="68" t="s">
        <v>10</v>
      </c>
      <c r="M198" s="68" t="s">
        <v>11</v>
      </c>
      <c r="N198" s="68" t="s">
        <v>102</v>
      </c>
      <c r="O198" s="68"/>
      <c r="P198" s="68"/>
      <c r="Q198" s="68"/>
      <c r="R198" s="32"/>
      <c r="S198" s="32"/>
      <c r="T198" s="32"/>
      <c r="U198" s="68" t="s">
        <v>8</v>
      </c>
      <c r="V198" s="68" t="s">
        <v>9</v>
      </c>
      <c r="W198" s="68" t="s">
        <v>10</v>
      </c>
      <c r="X198" s="68" t="s">
        <v>11</v>
      </c>
      <c r="Y198" s="88"/>
    </row>
    <row r="199" spans="1:25" ht="12.75">
      <c r="A199" s="29" t="s">
        <v>130</v>
      </c>
      <c r="B199" s="29"/>
      <c r="C199" s="30">
        <v>200</v>
      </c>
      <c r="D199" s="31"/>
      <c r="E199" s="31"/>
      <c r="F199" s="31"/>
      <c r="G199" s="32">
        <v>0.11</v>
      </c>
      <c r="H199" s="32">
        <f t="shared" si="28"/>
        <v>0.1331</v>
      </c>
      <c r="I199" s="32">
        <f>H199*1.3</f>
        <v>0.17303</v>
      </c>
      <c r="J199" s="31">
        <v>158.12</v>
      </c>
      <c r="K199" s="31">
        <v>8.9</v>
      </c>
      <c r="L199" s="31">
        <v>3.61</v>
      </c>
      <c r="M199" s="31">
        <v>25.28</v>
      </c>
      <c r="N199" s="30">
        <v>250</v>
      </c>
      <c r="O199" s="31"/>
      <c r="P199" s="31"/>
      <c r="Q199" s="31"/>
      <c r="R199" s="32">
        <v>0.14</v>
      </c>
      <c r="S199" s="32">
        <f t="shared" si="30"/>
        <v>0.16940000000000002</v>
      </c>
      <c r="T199" s="32">
        <f t="shared" si="31"/>
        <v>0.22022000000000003</v>
      </c>
      <c r="U199" s="31">
        <v>197.65</v>
      </c>
      <c r="V199" s="31">
        <v>11.13</v>
      </c>
      <c r="W199" s="31">
        <v>4.51</v>
      </c>
      <c r="X199" s="31">
        <v>31.6</v>
      </c>
      <c r="Y199" s="88"/>
    </row>
    <row r="200" spans="1:25" ht="12.75">
      <c r="A200" s="92" t="s">
        <v>131</v>
      </c>
      <c r="B200" s="92">
        <v>47</v>
      </c>
      <c r="C200" s="60">
        <v>200</v>
      </c>
      <c r="D200" s="110"/>
      <c r="E200" s="110"/>
      <c r="F200" s="110"/>
      <c r="G200" s="61">
        <v>0.65</v>
      </c>
      <c r="H200" s="32">
        <f t="shared" si="28"/>
        <v>0.7865</v>
      </c>
      <c r="I200" s="32">
        <f aca="true" t="shared" si="44" ref="I200:I206">H200*1.3</f>
        <v>1.02245</v>
      </c>
      <c r="J200" s="60">
        <v>432.8</v>
      </c>
      <c r="K200" s="60">
        <v>21.36</v>
      </c>
      <c r="L200" s="60">
        <v>7.5</v>
      </c>
      <c r="M200" s="60">
        <v>43.68</v>
      </c>
      <c r="N200" s="60">
        <v>300</v>
      </c>
      <c r="O200" s="110"/>
      <c r="P200" s="110"/>
      <c r="Q200" s="110"/>
      <c r="R200" s="61">
        <v>0.98</v>
      </c>
      <c r="S200" s="32">
        <f t="shared" si="30"/>
        <v>1.1858</v>
      </c>
      <c r="T200" s="32">
        <f t="shared" si="31"/>
        <v>1.54154</v>
      </c>
      <c r="U200" s="30">
        <v>649.2</v>
      </c>
      <c r="V200" s="30">
        <v>32.04</v>
      </c>
      <c r="W200" s="30">
        <v>11.24</v>
      </c>
      <c r="X200" s="30">
        <v>65.52</v>
      </c>
      <c r="Y200" s="88"/>
    </row>
    <row r="201" spans="1:24" ht="12.75" hidden="1">
      <c r="A201" s="51" t="s">
        <v>109</v>
      </c>
      <c r="B201" s="51">
        <v>44</v>
      </c>
      <c r="C201" s="30">
        <v>50</v>
      </c>
      <c r="D201" s="33">
        <v>0.222686464</v>
      </c>
      <c r="E201" s="30">
        <v>52</v>
      </c>
      <c r="F201" s="30">
        <v>50</v>
      </c>
      <c r="G201" s="32"/>
      <c r="H201" s="32">
        <f aca="true" t="shared" si="45" ref="H201:H206">G201*1.21</f>
        <v>0</v>
      </c>
      <c r="I201" s="32">
        <f t="shared" si="44"/>
        <v>0</v>
      </c>
      <c r="J201" s="30">
        <v>13.5</v>
      </c>
      <c r="K201" s="30">
        <v>0.5</v>
      </c>
      <c r="L201" s="30">
        <v>0.2</v>
      </c>
      <c r="M201" s="30">
        <v>2.9</v>
      </c>
      <c r="N201" s="30">
        <v>80</v>
      </c>
      <c r="O201" s="33">
        <v>0.222686464</v>
      </c>
      <c r="P201" s="30">
        <v>52</v>
      </c>
      <c r="Q201" s="30">
        <v>50</v>
      </c>
      <c r="R201" s="32"/>
      <c r="S201" s="32">
        <f aca="true" t="shared" si="46" ref="S201:S206">R201*1.21</f>
        <v>0</v>
      </c>
      <c r="T201" s="32">
        <f aca="true" t="shared" si="47" ref="T201:T206">S201*1.3</f>
        <v>0</v>
      </c>
      <c r="U201" s="30">
        <v>21.6</v>
      </c>
      <c r="V201" s="30">
        <v>0.8</v>
      </c>
      <c r="W201" s="30">
        <v>0.32</v>
      </c>
      <c r="X201" s="30">
        <v>4.64</v>
      </c>
    </row>
    <row r="202" spans="1:25" ht="12.75">
      <c r="A202" s="29" t="s">
        <v>123</v>
      </c>
      <c r="B202" s="29">
        <v>47</v>
      </c>
      <c r="C202" s="30">
        <v>100</v>
      </c>
      <c r="D202" s="36"/>
      <c r="E202" s="36"/>
      <c r="F202" s="36"/>
      <c r="G202" s="32">
        <v>0.23</v>
      </c>
      <c r="H202" s="32">
        <f t="shared" si="45"/>
        <v>0.2783</v>
      </c>
      <c r="I202" s="32">
        <f t="shared" si="44"/>
        <v>0.36179</v>
      </c>
      <c r="J202" s="30">
        <v>56.66</v>
      </c>
      <c r="K202" s="30">
        <v>2.09</v>
      </c>
      <c r="L202" s="30">
        <v>4.03</v>
      </c>
      <c r="M202" s="30">
        <v>3.76</v>
      </c>
      <c r="N202" s="30">
        <v>120</v>
      </c>
      <c r="O202" s="36"/>
      <c r="P202" s="36"/>
      <c r="Q202" s="36"/>
      <c r="R202" s="32">
        <v>0.28</v>
      </c>
      <c r="S202" s="32">
        <f t="shared" si="46"/>
        <v>0.33880000000000005</v>
      </c>
      <c r="T202" s="32">
        <f t="shared" si="47"/>
        <v>0.44044000000000005</v>
      </c>
      <c r="U202" s="30">
        <v>81.75</v>
      </c>
      <c r="V202" s="30">
        <v>1.7</v>
      </c>
      <c r="W202" s="30">
        <v>5.72</v>
      </c>
      <c r="X202" s="30">
        <v>5.86</v>
      </c>
      <c r="Y202" s="88"/>
    </row>
    <row r="203" spans="1:25" ht="12.75">
      <c r="A203" s="51" t="s">
        <v>109</v>
      </c>
      <c r="B203" s="51">
        <v>47</v>
      </c>
      <c r="C203" s="30">
        <v>30</v>
      </c>
      <c r="D203" s="33">
        <v>0.222686464</v>
      </c>
      <c r="E203" s="30">
        <v>52</v>
      </c>
      <c r="F203" s="30">
        <v>50</v>
      </c>
      <c r="G203" s="32">
        <v>0.16</v>
      </c>
      <c r="H203" s="32">
        <f t="shared" si="45"/>
        <v>0.1936</v>
      </c>
      <c r="I203" s="32">
        <f t="shared" si="44"/>
        <v>0.25168</v>
      </c>
      <c r="J203" s="30">
        <v>8.1</v>
      </c>
      <c r="K203" s="30">
        <v>0.3</v>
      </c>
      <c r="L203" s="30">
        <v>0.15</v>
      </c>
      <c r="M203" s="30">
        <v>1.74</v>
      </c>
      <c r="N203" s="30">
        <v>50</v>
      </c>
      <c r="O203" s="33">
        <v>0.222686464</v>
      </c>
      <c r="P203" s="30">
        <v>52</v>
      </c>
      <c r="Q203" s="30">
        <v>50</v>
      </c>
      <c r="R203" s="32">
        <v>0.16</v>
      </c>
      <c r="S203" s="32">
        <f t="shared" si="46"/>
        <v>0.1936</v>
      </c>
      <c r="T203" s="32">
        <f t="shared" si="47"/>
        <v>0.25168</v>
      </c>
      <c r="U203" s="30">
        <v>13.5</v>
      </c>
      <c r="V203" s="30">
        <v>0.5</v>
      </c>
      <c r="W203" s="30">
        <v>0.2</v>
      </c>
      <c r="X203" s="30">
        <v>2.9</v>
      </c>
      <c r="Y203" s="88"/>
    </row>
    <row r="204" spans="1:25" ht="12.75">
      <c r="A204" s="31" t="s">
        <v>86</v>
      </c>
      <c r="B204" s="31"/>
      <c r="C204" s="30">
        <v>200</v>
      </c>
      <c r="D204" s="36"/>
      <c r="E204" s="36"/>
      <c r="F204" s="36"/>
      <c r="G204" s="32">
        <v>0.13</v>
      </c>
      <c r="H204" s="32">
        <f t="shared" si="45"/>
        <v>0.1573</v>
      </c>
      <c r="I204" s="32">
        <f t="shared" si="44"/>
        <v>0.20449</v>
      </c>
      <c r="J204" s="30">
        <v>112</v>
      </c>
      <c r="K204" s="30">
        <v>0.1</v>
      </c>
      <c r="L204" s="30"/>
      <c r="M204" s="30">
        <v>28</v>
      </c>
      <c r="N204" s="30">
        <v>200</v>
      </c>
      <c r="O204" s="36"/>
      <c r="P204" s="36"/>
      <c r="Q204" s="36"/>
      <c r="R204" s="32">
        <v>0.13</v>
      </c>
      <c r="S204" s="32">
        <f t="shared" si="46"/>
        <v>0.1573</v>
      </c>
      <c r="T204" s="32">
        <f t="shared" si="47"/>
        <v>0.20449</v>
      </c>
      <c r="U204" s="30">
        <v>112</v>
      </c>
      <c r="V204" s="30">
        <v>0.1</v>
      </c>
      <c r="W204" s="30"/>
      <c r="X204" s="30">
        <v>28</v>
      </c>
      <c r="Y204" s="88"/>
    </row>
    <row r="205" spans="1:24" ht="12.75">
      <c r="A205" s="29" t="s">
        <v>25</v>
      </c>
      <c r="B205" s="29"/>
      <c r="C205" s="30">
        <v>100</v>
      </c>
      <c r="D205" s="30"/>
      <c r="E205" s="30"/>
      <c r="F205" s="30"/>
      <c r="G205" s="32">
        <v>0.13</v>
      </c>
      <c r="H205" s="32">
        <f t="shared" si="45"/>
        <v>0.1573</v>
      </c>
      <c r="I205" s="32">
        <f t="shared" si="44"/>
        <v>0.20449</v>
      </c>
      <c r="J205" s="30">
        <v>61</v>
      </c>
      <c r="K205" s="38">
        <v>0.99</v>
      </c>
      <c r="L205" s="30">
        <v>0.44</v>
      </c>
      <c r="M205" s="38">
        <v>14.88</v>
      </c>
      <c r="N205" s="30">
        <v>100</v>
      </c>
      <c r="O205" s="30"/>
      <c r="P205" s="30"/>
      <c r="Q205" s="30"/>
      <c r="R205" s="32">
        <v>0.13</v>
      </c>
      <c r="S205" s="32">
        <f t="shared" si="46"/>
        <v>0.1573</v>
      </c>
      <c r="T205" s="32">
        <f t="shared" si="47"/>
        <v>0.20449</v>
      </c>
      <c r="U205" s="30">
        <v>61</v>
      </c>
      <c r="V205" s="38">
        <v>0.99</v>
      </c>
      <c r="W205" s="30">
        <v>0.44</v>
      </c>
      <c r="X205" s="30">
        <v>14.88</v>
      </c>
    </row>
    <row r="206" spans="1:25" ht="12.75">
      <c r="A206" s="29" t="s">
        <v>96</v>
      </c>
      <c r="B206" s="29"/>
      <c r="C206" s="30">
        <v>30</v>
      </c>
      <c r="D206" s="36"/>
      <c r="E206" s="36"/>
      <c r="F206" s="36"/>
      <c r="G206" s="32">
        <v>0.08</v>
      </c>
      <c r="H206" s="32">
        <f t="shared" si="45"/>
        <v>0.0968</v>
      </c>
      <c r="I206" s="32">
        <f t="shared" si="44"/>
        <v>0.12584</v>
      </c>
      <c r="J206" s="30">
        <v>78.3</v>
      </c>
      <c r="K206" s="30">
        <v>2.88</v>
      </c>
      <c r="L206" s="30">
        <v>0.87</v>
      </c>
      <c r="M206" s="43">
        <v>14.49</v>
      </c>
      <c r="N206" s="30">
        <v>50</v>
      </c>
      <c r="O206" s="30"/>
      <c r="P206" s="30"/>
      <c r="Q206" s="30"/>
      <c r="R206" s="32">
        <v>0.14</v>
      </c>
      <c r="S206" s="32">
        <f t="shared" si="46"/>
        <v>0.16940000000000002</v>
      </c>
      <c r="T206" s="32">
        <f t="shared" si="47"/>
        <v>0.22022000000000003</v>
      </c>
      <c r="U206" s="30">
        <v>130.5</v>
      </c>
      <c r="V206" s="30">
        <v>4.8</v>
      </c>
      <c r="W206" s="30">
        <v>1.45</v>
      </c>
      <c r="X206" s="30">
        <v>24.15</v>
      </c>
      <c r="Y206" s="84"/>
    </row>
    <row r="207" spans="1:27" ht="12.75">
      <c r="A207" s="44" t="s">
        <v>28</v>
      </c>
      <c r="B207" s="44"/>
      <c r="C207" s="99"/>
      <c r="D207" s="99"/>
      <c r="E207" s="99"/>
      <c r="F207" s="99"/>
      <c r="G207" s="46">
        <f>SUM(G200:G206)</f>
        <v>1.38</v>
      </c>
      <c r="H207" s="46">
        <f>SUM(H200:H206)</f>
        <v>1.6698</v>
      </c>
      <c r="I207" s="46">
        <f>SUM(I200:I206)</f>
        <v>2.1707400000000003</v>
      </c>
      <c r="J207" s="99">
        <f>SUM(J199:J206)</f>
        <v>920.48</v>
      </c>
      <c r="K207" s="99">
        <f>SUM(K199:K206)</f>
        <v>37.12</v>
      </c>
      <c r="L207" s="99">
        <f>SUM(L199:L206)</f>
        <v>16.8</v>
      </c>
      <c r="M207" s="99">
        <f>SUM(M199:M206)</f>
        <v>134.73000000000002</v>
      </c>
      <c r="N207" s="99"/>
      <c r="O207" s="99"/>
      <c r="P207" s="99"/>
      <c r="Q207" s="99"/>
      <c r="R207" s="46">
        <f>SUM(R200:R206)</f>
        <v>1.8199999999999998</v>
      </c>
      <c r="S207" s="46">
        <f>SUM(S200:S206)</f>
        <v>2.2022</v>
      </c>
      <c r="T207" s="46">
        <f>SUM(T200:T206)</f>
        <v>2.8628599999999995</v>
      </c>
      <c r="U207" s="44">
        <f>SUM(U199:U206)</f>
        <v>1267.2</v>
      </c>
      <c r="V207" s="44">
        <f>SUM(V199:V206)</f>
        <v>52.06</v>
      </c>
      <c r="W207" s="44">
        <f>SUM(W199:W206)</f>
        <v>23.88</v>
      </c>
      <c r="X207" s="44">
        <f>SUM(X199:X206)</f>
        <v>177.55</v>
      </c>
      <c r="Y207" s="84"/>
      <c r="Z207" s="137"/>
      <c r="AA207" s="35"/>
    </row>
    <row r="208" spans="1:25" ht="15.75">
      <c r="A208" s="138" t="s">
        <v>132</v>
      </c>
      <c r="B208" s="138"/>
      <c r="C208" s="139"/>
      <c r="D208" s="139"/>
      <c r="E208" s="139"/>
      <c r="F208" s="139"/>
      <c r="G208" s="140">
        <f aca="true" t="shared" si="48" ref="G208:M208">(G207+G197+G188+G179+G165+G154+G144+G134+G125+G116+G107+G98+G88+G75+G66+G56+G46+G35+G23+G14)/20</f>
        <v>1.7280000000000002</v>
      </c>
      <c r="H208" s="140">
        <f t="shared" si="48"/>
        <v>2.090965</v>
      </c>
      <c r="I208" s="140">
        <f t="shared" si="48"/>
        <v>2.7182544999999996</v>
      </c>
      <c r="J208" s="141">
        <f t="shared" si="48"/>
        <v>841.094</v>
      </c>
      <c r="K208" s="141">
        <f t="shared" si="48"/>
        <v>33.138999999999996</v>
      </c>
      <c r="L208" s="141">
        <f t="shared" si="48"/>
        <v>27.162999999999993</v>
      </c>
      <c r="M208" s="141">
        <f t="shared" si="48"/>
        <v>115.03699999999999</v>
      </c>
      <c r="N208" s="141"/>
      <c r="O208" s="141">
        <f aca="true" t="shared" si="49" ref="O208:X208">(O207+O197+O188+O179+O165+O154+O144+O134+O125+O116+O107+O98+O88+O75+O66+O56+O46+O35+O23+O14)/20</f>
        <v>1.2686370644480003</v>
      </c>
      <c r="P208" s="141">
        <f t="shared" si="49"/>
        <v>0</v>
      </c>
      <c r="Q208" s="141">
        <f t="shared" si="49"/>
        <v>0</v>
      </c>
      <c r="R208" s="140">
        <f t="shared" si="49"/>
        <v>2.0974999999999997</v>
      </c>
      <c r="S208" s="140">
        <f t="shared" si="49"/>
        <v>2.5379300000000002</v>
      </c>
      <c r="T208" s="140">
        <f t="shared" si="49"/>
        <v>3.2993089999999996</v>
      </c>
      <c r="U208" s="141">
        <f t="shared" si="49"/>
        <v>1030.4969999999998</v>
      </c>
      <c r="V208" s="141">
        <f t="shared" si="49"/>
        <v>37.959999999999994</v>
      </c>
      <c r="W208" s="141">
        <f t="shared" si="49"/>
        <v>37.1175</v>
      </c>
      <c r="X208" s="141">
        <f t="shared" si="49"/>
        <v>137.0935</v>
      </c>
      <c r="Y208" s="88"/>
    </row>
    <row r="209" spans="1:24" ht="12.75">
      <c r="A209" s="122"/>
      <c r="B209" s="122"/>
      <c r="C209" s="142"/>
      <c r="D209" s="143"/>
      <c r="E209" s="142"/>
      <c r="F209" s="142"/>
      <c r="G209" s="144"/>
      <c r="H209" s="144"/>
      <c r="I209" s="144"/>
      <c r="J209" s="144"/>
      <c r="K209" s="142"/>
      <c r="L209" s="142"/>
      <c r="M209" s="142"/>
      <c r="N209" s="142"/>
      <c r="O209" s="142"/>
      <c r="P209" s="142"/>
      <c r="Q209" s="142"/>
      <c r="R209" s="145"/>
      <c r="S209" s="145"/>
      <c r="T209" s="144"/>
      <c r="U209" s="142"/>
      <c r="V209" s="144"/>
      <c r="W209" s="142"/>
      <c r="X209" s="142"/>
    </row>
    <row r="210" spans="1:24" ht="12.75">
      <c r="A210" s="122"/>
      <c r="B210" s="122"/>
      <c r="C210" s="142"/>
      <c r="D210" s="143"/>
      <c r="E210" s="142"/>
      <c r="F210" s="142"/>
      <c r="G210" s="144"/>
      <c r="H210" s="144"/>
      <c r="I210" s="144"/>
      <c r="J210" s="144"/>
      <c r="K210" s="142"/>
      <c r="L210" s="142"/>
      <c r="M210" s="142"/>
      <c r="N210" s="142"/>
      <c r="O210" s="142"/>
      <c r="P210" s="142"/>
      <c r="Q210" s="142"/>
      <c r="R210" s="145"/>
      <c r="S210" s="145"/>
      <c r="T210" s="144"/>
      <c r="U210" s="142"/>
      <c r="V210" s="144"/>
      <c r="W210" s="142"/>
      <c r="X210" s="142"/>
    </row>
    <row r="211" spans="1:24" ht="12.75">
      <c r="A211" s="122"/>
      <c r="B211" s="122"/>
      <c r="C211" s="142"/>
      <c r="D211" s="143"/>
      <c r="E211" s="142"/>
      <c r="F211" s="142"/>
      <c r="G211" s="144"/>
      <c r="H211" s="144"/>
      <c r="I211" s="144"/>
      <c r="J211" s="144"/>
      <c r="K211" s="142"/>
      <c r="L211" s="142"/>
      <c r="M211" s="142"/>
      <c r="N211" s="142"/>
      <c r="O211" s="142"/>
      <c r="P211" s="142"/>
      <c r="Q211" s="142"/>
      <c r="R211" s="145"/>
      <c r="S211" s="145"/>
      <c r="T211" s="144"/>
      <c r="U211" s="142"/>
      <c r="V211" s="144"/>
      <c r="W211" s="142"/>
      <c r="X211" s="142"/>
    </row>
    <row r="212" spans="1:24" ht="12.75">
      <c r="A212" s="122"/>
      <c r="B212" s="122"/>
      <c r="C212" s="142"/>
      <c r="D212" s="143"/>
      <c r="E212" s="142"/>
      <c r="F212" s="142"/>
      <c r="G212" s="144"/>
      <c r="H212" s="144"/>
      <c r="I212" s="144"/>
      <c r="J212" s="144"/>
      <c r="K212" s="142"/>
      <c r="L212" s="142"/>
      <c r="M212" s="142"/>
      <c r="N212" s="142"/>
      <c r="O212" s="142"/>
      <c r="P212" s="142"/>
      <c r="Q212" s="142"/>
      <c r="R212" s="145"/>
      <c r="S212" s="145"/>
      <c r="T212" s="144"/>
      <c r="U212" s="142"/>
      <c r="V212" s="144"/>
      <c r="W212" s="142"/>
      <c r="X212" s="142"/>
    </row>
    <row r="213" spans="1:24" ht="12.75">
      <c r="A213" s="122"/>
      <c r="B213" s="113"/>
      <c r="C213" s="142"/>
      <c r="D213" s="143"/>
      <c r="E213" s="142"/>
      <c r="F213" s="142"/>
      <c r="G213" s="144"/>
      <c r="H213" s="144"/>
      <c r="I213" s="144"/>
      <c r="J213" s="142"/>
      <c r="K213" s="142"/>
      <c r="L213" s="142"/>
      <c r="M213" s="142"/>
      <c r="N213" s="142"/>
      <c r="O213" s="142"/>
      <c r="P213" s="142"/>
      <c r="Q213" s="142"/>
      <c r="R213" s="145"/>
      <c r="S213" s="145"/>
      <c r="T213" s="144"/>
      <c r="U213" s="142"/>
      <c r="V213" s="142"/>
      <c r="W213" s="142"/>
      <c r="X213" s="146"/>
    </row>
    <row r="214" spans="1:23" ht="12.75">
      <c r="A214" s="113"/>
      <c r="B214" s="113"/>
      <c r="C214" s="142"/>
      <c r="D214" s="143"/>
      <c r="E214" s="142"/>
      <c r="F214" s="142"/>
      <c r="G214" s="144"/>
      <c r="H214" s="144"/>
      <c r="I214" s="144"/>
      <c r="J214" s="142"/>
      <c r="K214" s="142"/>
      <c r="L214" s="142"/>
      <c r="M214" s="142"/>
      <c r="N214" s="142"/>
      <c r="O214" s="142"/>
      <c r="P214" s="142"/>
      <c r="Q214" s="142"/>
      <c r="R214" s="145"/>
      <c r="S214" s="145"/>
      <c r="T214" s="144"/>
      <c r="U214" s="147"/>
      <c r="V214" s="147"/>
      <c r="W214" s="147"/>
    </row>
    <row r="215" spans="1:23" ht="12.75">
      <c r="A215" s="122"/>
      <c r="B215" s="122"/>
      <c r="C215" s="142"/>
      <c r="D215" s="143"/>
      <c r="E215" s="142"/>
      <c r="F215" s="142"/>
      <c r="G215" s="144"/>
      <c r="H215" s="144"/>
      <c r="I215" s="144"/>
      <c r="J215" s="142"/>
      <c r="K215" s="142"/>
      <c r="L215" s="142"/>
      <c r="M215" s="142"/>
      <c r="N215" s="142"/>
      <c r="O215" s="142"/>
      <c r="P215" s="142"/>
      <c r="Q215" s="142"/>
      <c r="R215" s="145"/>
      <c r="S215" s="145"/>
      <c r="T215" s="144"/>
      <c r="U215" s="147"/>
      <c r="V215" s="147"/>
      <c r="W215" s="147"/>
    </row>
    <row r="216" spans="1:23" ht="12.75">
      <c r="A216" s="122"/>
      <c r="B216" s="122"/>
      <c r="C216" s="142"/>
      <c r="D216" s="143"/>
      <c r="E216" s="142"/>
      <c r="F216" s="142"/>
      <c r="G216" s="144"/>
      <c r="H216" s="144"/>
      <c r="I216" s="144"/>
      <c r="J216" s="142"/>
      <c r="K216" s="142"/>
      <c r="L216" s="142"/>
      <c r="M216" s="142"/>
      <c r="N216" s="142"/>
      <c r="O216" s="142"/>
      <c r="P216" s="142"/>
      <c r="Q216" s="142"/>
      <c r="R216" s="145"/>
      <c r="S216" s="145"/>
      <c r="T216" s="144"/>
      <c r="U216" s="147"/>
      <c r="V216" s="147"/>
      <c r="W216" s="147"/>
    </row>
    <row r="217" spans="1:23" ht="12.75">
      <c r="A217" s="148"/>
      <c r="B217" s="148"/>
      <c r="C217" s="147"/>
      <c r="D217" s="149"/>
      <c r="E217" s="147"/>
      <c r="F217" s="147"/>
      <c r="G217" s="150"/>
      <c r="H217" s="150"/>
      <c r="I217" s="150"/>
      <c r="J217" s="147"/>
      <c r="K217" s="147"/>
      <c r="L217" s="147"/>
      <c r="M217" s="147"/>
      <c r="N217" s="147"/>
      <c r="O217" s="147"/>
      <c r="P217" s="147"/>
      <c r="Q217" s="147"/>
      <c r="R217" s="151"/>
      <c r="S217" s="151"/>
      <c r="T217" s="150"/>
      <c r="U217" s="147"/>
      <c r="V217" s="147"/>
      <c r="W217" s="147"/>
    </row>
    <row r="218" spans="1:23" ht="12.75">
      <c r="A218" s="148"/>
      <c r="B218" s="148"/>
      <c r="C218" s="147"/>
      <c r="D218" s="149"/>
      <c r="E218" s="147"/>
      <c r="F218" s="147"/>
      <c r="G218" s="150"/>
      <c r="H218" s="150"/>
      <c r="I218" s="150"/>
      <c r="J218" s="147"/>
      <c r="K218" s="147"/>
      <c r="L218" s="147"/>
      <c r="M218" s="147"/>
      <c r="N218" s="147"/>
      <c r="O218" s="147"/>
      <c r="P218" s="147"/>
      <c r="Q218" s="147"/>
      <c r="R218" s="151"/>
      <c r="S218" s="151"/>
      <c r="T218" s="150"/>
      <c r="U218" s="147"/>
      <c r="V218" s="147"/>
      <c r="W218" s="147"/>
    </row>
    <row r="219" spans="1:23" ht="12.75">
      <c r="A219" s="148"/>
      <c r="B219" s="148"/>
      <c r="C219" s="147"/>
      <c r="D219" s="149"/>
      <c r="E219" s="147"/>
      <c r="F219" s="147"/>
      <c r="G219" s="150"/>
      <c r="H219" s="150"/>
      <c r="I219" s="150"/>
      <c r="J219" s="147"/>
      <c r="K219" s="147"/>
      <c r="L219" s="147"/>
      <c r="M219" s="147"/>
      <c r="N219" s="147"/>
      <c r="O219" s="147"/>
      <c r="P219" s="147"/>
      <c r="Q219" s="147"/>
      <c r="R219" s="151"/>
      <c r="S219" s="151"/>
      <c r="T219" s="150"/>
      <c r="U219" s="147"/>
      <c r="V219" s="147"/>
      <c r="W219" s="147"/>
    </row>
    <row r="220" spans="1:23" ht="12.75">
      <c r="A220" s="148"/>
      <c r="B220" s="148"/>
      <c r="C220" s="147"/>
      <c r="D220" s="149"/>
      <c r="E220" s="147"/>
      <c r="F220" s="147"/>
      <c r="G220" s="150"/>
      <c r="H220" s="150"/>
      <c r="I220" s="150"/>
      <c r="J220" s="147"/>
      <c r="K220" s="147"/>
      <c r="L220" s="147"/>
      <c r="M220" s="147"/>
      <c r="N220" s="147"/>
      <c r="O220" s="147"/>
      <c r="P220" s="147"/>
      <c r="Q220" s="147"/>
      <c r="R220" s="151"/>
      <c r="S220" s="151"/>
      <c r="T220" s="150"/>
      <c r="U220" s="147"/>
      <c r="V220" s="147"/>
      <c r="W220" s="147"/>
    </row>
    <row r="221" spans="1:23" ht="12.75">
      <c r="A221" s="148"/>
      <c r="B221" s="148"/>
      <c r="C221" s="147"/>
      <c r="D221" s="149"/>
      <c r="E221" s="147"/>
      <c r="F221" s="147"/>
      <c r="G221" s="150"/>
      <c r="H221" s="150"/>
      <c r="I221" s="150"/>
      <c r="J221" s="147"/>
      <c r="K221" s="147"/>
      <c r="L221" s="147"/>
      <c r="M221" s="147"/>
      <c r="N221" s="147"/>
      <c r="O221" s="147"/>
      <c r="P221" s="147"/>
      <c r="Q221" s="147"/>
      <c r="R221" s="151"/>
      <c r="S221" s="151"/>
      <c r="T221" s="150"/>
      <c r="U221" s="147"/>
      <c r="V221" s="147"/>
      <c r="W221" s="147"/>
    </row>
    <row r="222" spans="1:23" ht="12.75">
      <c r="A222" s="148"/>
      <c r="B222" s="148"/>
      <c r="C222" s="147"/>
      <c r="D222" s="149"/>
      <c r="E222" s="147"/>
      <c r="F222" s="147"/>
      <c r="G222" s="150"/>
      <c r="H222" s="150"/>
      <c r="I222" s="150"/>
      <c r="J222" s="147"/>
      <c r="K222" s="147"/>
      <c r="L222" s="147"/>
      <c r="M222" s="147"/>
      <c r="N222" s="147"/>
      <c r="O222" s="147"/>
      <c r="P222" s="147"/>
      <c r="Q222" s="147"/>
      <c r="R222" s="151"/>
      <c r="S222" s="151"/>
      <c r="T222" s="150"/>
      <c r="U222" s="147"/>
      <c r="V222" s="147"/>
      <c r="W222" s="147"/>
    </row>
    <row r="223" spans="1:23" ht="12.75">
      <c r="A223" s="148"/>
      <c r="B223" s="148"/>
      <c r="C223" s="147"/>
      <c r="D223" s="149"/>
      <c r="E223" s="147"/>
      <c r="F223" s="147"/>
      <c r="G223" s="150"/>
      <c r="H223" s="150"/>
      <c r="I223" s="150"/>
      <c r="J223" s="147"/>
      <c r="K223" s="147"/>
      <c r="L223" s="147"/>
      <c r="M223" s="147"/>
      <c r="N223" s="147"/>
      <c r="O223" s="147"/>
      <c r="P223" s="147"/>
      <c r="Q223" s="147"/>
      <c r="R223" s="151"/>
      <c r="S223" s="151"/>
      <c r="T223" s="150"/>
      <c r="U223" s="147"/>
      <c r="V223" s="147"/>
      <c r="W223" s="147"/>
    </row>
    <row r="224" spans="1:23" ht="12.75">
      <c r="A224" s="148"/>
      <c r="B224" s="148"/>
      <c r="C224" s="147"/>
      <c r="D224" s="149"/>
      <c r="E224" s="147"/>
      <c r="F224" s="147"/>
      <c r="G224" s="150"/>
      <c r="H224" s="150"/>
      <c r="I224" s="150"/>
      <c r="J224" s="147"/>
      <c r="K224" s="147"/>
      <c r="L224" s="147"/>
      <c r="M224" s="147"/>
      <c r="N224" s="147"/>
      <c r="O224" s="147"/>
      <c r="P224" s="147"/>
      <c r="Q224" s="147"/>
      <c r="R224" s="151"/>
      <c r="S224" s="151"/>
      <c r="T224" s="150"/>
      <c r="U224" s="147"/>
      <c r="V224" s="147"/>
      <c r="W224" s="147"/>
    </row>
    <row r="225" spans="1:23" ht="12.75">
      <c r="A225" s="148"/>
      <c r="B225" s="148"/>
      <c r="C225" s="147"/>
      <c r="D225" s="149"/>
      <c r="E225" s="147"/>
      <c r="F225" s="147"/>
      <c r="G225" s="150"/>
      <c r="H225" s="150"/>
      <c r="I225" s="150"/>
      <c r="J225" s="147"/>
      <c r="K225" s="147"/>
      <c r="L225" s="147"/>
      <c r="M225" s="147"/>
      <c r="N225" s="147"/>
      <c r="O225" s="147"/>
      <c r="P225" s="147"/>
      <c r="Q225" s="147"/>
      <c r="R225" s="151"/>
      <c r="S225" s="151"/>
      <c r="T225" s="150"/>
      <c r="U225" s="147"/>
      <c r="V225" s="147"/>
      <c r="W225" s="147"/>
    </row>
    <row r="226" spans="1:23" ht="12.75">
      <c r="A226" s="148"/>
      <c r="B226" s="148"/>
      <c r="C226" s="147"/>
      <c r="D226" s="149"/>
      <c r="E226" s="147"/>
      <c r="F226" s="147"/>
      <c r="G226" s="150"/>
      <c r="H226" s="150"/>
      <c r="I226" s="150"/>
      <c r="J226" s="147"/>
      <c r="K226" s="147"/>
      <c r="L226" s="147"/>
      <c r="M226" s="147"/>
      <c r="N226" s="147"/>
      <c r="O226" s="147"/>
      <c r="P226" s="147"/>
      <c r="Q226" s="147"/>
      <c r="R226" s="151"/>
      <c r="S226" s="151"/>
      <c r="T226" s="150"/>
      <c r="U226" s="147"/>
      <c r="V226" s="147"/>
      <c r="W226" s="147"/>
    </row>
    <row r="227" spans="1:23" ht="12.75">
      <c r="A227" s="148"/>
      <c r="B227" s="148"/>
      <c r="C227" s="147"/>
      <c r="D227" s="149"/>
      <c r="E227" s="147"/>
      <c r="F227" s="147"/>
      <c r="G227" s="150"/>
      <c r="H227" s="150"/>
      <c r="I227" s="150"/>
      <c r="J227" s="147"/>
      <c r="K227" s="147"/>
      <c r="L227" s="147"/>
      <c r="M227" s="147"/>
      <c r="N227" s="147"/>
      <c r="O227" s="147"/>
      <c r="P227" s="147"/>
      <c r="Q227" s="147"/>
      <c r="R227" s="151"/>
      <c r="S227" s="151"/>
      <c r="T227" s="150"/>
      <c r="U227" s="147"/>
      <c r="V227" s="147"/>
      <c r="W227" s="147"/>
    </row>
    <row r="228" spans="1:23" ht="12.75">
      <c r="A228" s="148"/>
      <c r="B228" s="148"/>
      <c r="C228" s="147"/>
      <c r="D228" s="149"/>
      <c r="E228" s="147"/>
      <c r="F228" s="147"/>
      <c r="G228" s="150"/>
      <c r="H228" s="150"/>
      <c r="I228" s="150"/>
      <c r="J228" s="147"/>
      <c r="K228" s="147"/>
      <c r="L228" s="147"/>
      <c r="M228" s="147"/>
      <c r="N228" s="147"/>
      <c r="O228" s="147"/>
      <c r="P228" s="147"/>
      <c r="Q228" s="147"/>
      <c r="R228" s="151"/>
      <c r="S228" s="151"/>
      <c r="T228" s="150"/>
      <c r="U228" s="147"/>
      <c r="V228" s="147"/>
      <c r="W228" s="147"/>
    </row>
    <row r="229" spans="1:23" ht="12.75">
      <c r="A229" s="148"/>
      <c r="B229" s="148"/>
      <c r="C229" s="147"/>
      <c r="D229" s="149"/>
      <c r="E229" s="147"/>
      <c r="F229" s="147"/>
      <c r="G229" s="150"/>
      <c r="H229" s="150"/>
      <c r="I229" s="150"/>
      <c r="J229" s="147"/>
      <c r="K229" s="147"/>
      <c r="L229" s="147"/>
      <c r="M229" s="147"/>
      <c r="N229" s="147"/>
      <c r="O229" s="147"/>
      <c r="P229" s="147"/>
      <c r="Q229" s="147"/>
      <c r="R229" s="151"/>
      <c r="S229" s="151"/>
      <c r="T229" s="150"/>
      <c r="U229" s="147"/>
      <c r="V229" s="147"/>
      <c r="W229" s="147"/>
    </row>
    <row r="230" spans="1:23" ht="12.75">
      <c r="A230" s="148"/>
      <c r="B230" s="148"/>
      <c r="C230" s="147"/>
      <c r="D230" s="149"/>
      <c r="E230" s="147"/>
      <c r="F230" s="147"/>
      <c r="G230" s="150"/>
      <c r="H230" s="150"/>
      <c r="I230" s="150"/>
      <c r="J230" s="147"/>
      <c r="K230" s="147"/>
      <c r="L230" s="147"/>
      <c r="M230" s="147"/>
      <c r="N230" s="147"/>
      <c r="O230" s="147"/>
      <c r="P230" s="147"/>
      <c r="Q230" s="147"/>
      <c r="R230" s="151"/>
      <c r="S230" s="151"/>
      <c r="T230" s="150"/>
      <c r="U230" s="147"/>
      <c r="V230" s="147"/>
      <c r="W230" s="147"/>
    </row>
    <row r="231" spans="1:23" ht="12.75">
      <c r="A231" s="148"/>
      <c r="B231" s="148"/>
      <c r="C231" s="147"/>
      <c r="D231" s="149"/>
      <c r="E231" s="147"/>
      <c r="F231" s="147"/>
      <c r="G231" s="150"/>
      <c r="H231" s="150"/>
      <c r="I231" s="150"/>
      <c r="J231" s="147"/>
      <c r="K231" s="147"/>
      <c r="L231" s="147"/>
      <c r="M231" s="147"/>
      <c r="N231" s="147"/>
      <c r="O231" s="147"/>
      <c r="P231" s="147"/>
      <c r="Q231" s="147"/>
      <c r="R231" s="151"/>
      <c r="S231" s="151"/>
      <c r="T231" s="150"/>
      <c r="U231" s="147"/>
      <c r="V231" s="147"/>
      <c r="W231" s="147"/>
    </row>
    <row r="232" spans="1:23" ht="12.75">
      <c r="A232" s="148"/>
      <c r="B232" s="148"/>
      <c r="C232" s="147"/>
      <c r="D232" s="149"/>
      <c r="E232" s="147"/>
      <c r="F232" s="147"/>
      <c r="G232" s="150"/>
      <c r="H232" s="150"/>
      <c r="I232" s="150"/>
      <c r="J232" s="147"/>
      <c r="K232" s="147"/>
      <c r="L232" s="147"/>
      <c r="M232" s="147"/>
      <c r="N232" s="147"/>
      <c r="O232" s="147"/>
      <c r="P232" s="147"/>
      <c r="Q232" s="147"/>
      <c r="R232" s="151"/>
      <c r="S232" s="151"/>
      <c r="T232" s="150"/>
      <c r="U232" s="147"/>
      <c r="V232" s="147"/>
      <c r="W232" s="147"/>
    </row>
    <row r="233" spans="1:23" ht="12.75">
      <c r="A233" s="148"/>
      <c r="B233" s="148"/>
      <c r="C233" s="147"/>
      <c r="D233" s="149"/>
      <c r="E233" s="147"/>
      <c r="F233" s="147"/>
      <c r="G233" s="150"/>
      <c r="H233" s="150"/>
      <c r="I233" s="150"/>
      <c r="J233" s="147"/>
      <c r="K233" s="147"/>
      <c r="L233" s="147"/>
      <c r="M233" s="147"/>
      <c r="N233" s="147"/>
      <c r="O233" s="147"/>
      <c r="P233" s="147"/>
      <c r="Q233" s="147"/>
      <c r="R233" s="151"/>
      <c r="S233" s="151"/>
      <c r="T233" s="150"/>
      <c r="U233" s="147"/>
      <c r="V233" s="147"/>
      <c r="W233" s="147"/>
    </row>
    <row r="234" spans="1:23" ht="12.75">
      <c r="A234" s="148"/>
      <c r="B234" s="148"/>
      <c r="C234" s="147"/>
      <c r="D234" s="149"/>
      <c r="E234" s="147"/>
      <c r="F234" s="147"/>
      <c r="G234" s="150"/>
      <c r="H234" s="150"/>
      <c r="I234" s="150"/>
      <c r="J234" s="147"/>
      <c r="K234" s="147"/>
      <c r="L234" s="147"/>
      <c r="M234" s="147"/>
      <c r="N234" s="147"/>
      <c r="O234" s="147"/>
      <c r="P234" s="147"/>
      <c r="Q234" s="147"/>
      <c r="R234" s="151"/>
      <c r="S234" s="151"/>
      <c r="T234" s="150"/>
      <c r="U234" s="147"/>
      <c r="V234" s="147"/>
      <c r="W234" s="147"/>
    </row>
    <row r="235" spans="1:23" ht="12.75">
      <c r="A235" s="148"/>
      <c r="B235" s="148"/>
      <c r="C235" s="147"/>
      <c r="D235" s="149"/>
      <c r="E235" s="147"/>
      <c r="F235" s="147"/>
      <c r="G235" s="150"/>
      <c r="H235" s="150"/>
      <c r="I235" s="150"/>
      <c r="J235" s="147"/>
      <c r="K235" s="147"/>
      <c r="L235" s="147"/>
      <c r="M235" s="147"/>
      <c r="N235" s="147"/>
      <c r="O235" s="147"/>
      <c r="P235" s="147"/>
      <c r="Q235" s="147"/>
      <c r="R235" s="151"/>
      <c r="S235" s="151"/>
      <c r="T235" s="150"/>
      <c r="U235" s="147"/>
      <c r="V235" s="147"/>
      <c r="W235" s="147"/>
    </row>
    <row r="236" spans="1:23" ht="12.75">
      <c r="A236" s="148"/>
      <c r="B236" s="148"/>
      <c r="C236" s="147"/>
      <c r="D236" s="149"/>
      <c r="E236" s="147"/>
      <c r="F236" s="147"/>
      <c r="G236" s="150"/>
      <c r="H236" s="150"/>
      <c r="I236" s="150"/>
      <c r="J236" s="147"/>
      <c r="K236" s="147"/>
      <c r="L236" s="147"/>
      <c r="M236" s="147"/>
      <c r="N236" s="147"/>
      <c r="O236" s="147"/>
      <c r="P236" s="147"/>
      <c r="Q236" s="147"/>
      <c r="R236" s="151"/>
      <c r="S236" s="151"/>
      <c r="T236" s="150"/>
      <c r="U236" s="147"/>
      <c r="V236" s="147"/>
      <c r="W236" s="147"/>
    </row>
    <row r="237" spans="1:23" ht="12.75">
      <c r="A237" s="148"/>
      <c r="B237" s="148"/>
      <c r="C237" s="147"/>
      <c r="D237" s="149"/>
      <c r="E237" s="147"/>
      <c r="F237" s="147"/>
      <c r="G237" s="150"/>
      <c r="H237" s="150"/>
      <c r="I237" s="150"/>
      <c r="J237" s="147"/>
      <c r="K237" s="147"/>
      <c r="L237" s="147"/>
      <c r="M237" s="147"/>
      <c r="N237" s="147"/>
      <c r="O237" s="147"/>
      <c r="P237" s="147"/>
      <c r="Q237" s="147"/>
      <c r="R237" s="151"/>
      <c r="S237" s="151"/>
      <c r="T237" s="150"/>
      <c r="U237" s="147"/>
      <c r="V237" s="147"/>
      <c r="W237" s="147"/>
    </row>
    <row r="238" spans="1:23" ht="12.75">
      <c r="A238" s="148"/>
      <c r="B238" s="148"/>
      <c r="C238" s="147"/>
      <c r="D238" s="149"/>
      <c r="E238" s="147"/>
      <c r="F238" s="147"/>
      <c r="G238" s="150"/>
      <c r="H238" s="150"/>
      <c r="I238" s="150"/>
      <c r="J238" s="147"/>
      <c r="K238" s="147"/>
      <c r="L238" s="147"/>
      <c r="M238" s="147"/>
      <c r="N238" s="147"/>
      <c r="O238" s="147"/>
      <c r="P238" s="147"/>
      <c r="Q238" s="147"/>
      <c r="R238" s="151"/>
      <c r="S238" s="151"/>
      <c r="T238" s="150"/>
      <c r="U238" s="147"/>
      <c r="V238" s="147"/>
      <c r="W238" s="147"/>
    </row>
    <row r="239" spans="1:23" ht="12.75">
      <c r="A239" s="148"/>
      <c r="B239" s="148"/>
      <c r="C239" s="147"/>
      <c r="D239" s="149"/>
      <c r="E239" s="147"/>
      <c r="F239" s="147"/>
      <c r="G239" s="150"/>
      <c r="H239" s="150"/>
      <c r="I239" s="150"/>
      <c r="J239" s="147"/>
      <c r="K239" s="147"/>
      <c r="L239" s="147"/>
      <c r="M239" s="147"/>
      <c r="N239" s="147"/>
      <c r="O239" s="147"/>
      <c r="P239" s="147"/>
      <c r="Q239" s="147"/>
      <c r="R239" s="151"/>
      <c r="S239" s="151"/>
      <c r="T239" s="150"/>
      <c r="U239" s="147"/>
      <c r="V239" s="147"/>
      <c r="W239" s="147"/>
    </row>
    <row r="240" spans="1:23" ht="12.75">
      <c r="A240" s="148"/>
      <c r="B240" s="148"/>
      <c r="C240" s="147"/>
      <c r="D240" s="149"/>
      <c r="E240" s="147"/>
      <c r="F240" s="147"/>
      <c r="G240" s="150"/>
      <c r="H240" s="150"/>
      <c r="I240" s="150"/>
      <c r="J240" s="147"/>
      <c r="K240" s="147"/>
      <c r="L240" s="147"/>
      <c r="M240" s="147"/>
      <c r="N240" s="147"/>
      <c r="O240" s="147"/>
      <c r="P240" s="147"/>
      <c r="Q240" s="147"/>
      <c r="R240" s="151"/>
      <c r="S240" s="151"/>
      <c r="T240" s="150"/>
      <c r="U240" s="147"/>
      <c r="V240" s="147"/>
      <c r="W240" s="147"/>
    </row>
    <row r="241" spans="1:23" ht="12.75">
      <c r="A241" s="148"/>
      <c r="B241" s="148"/>
      <c r="C241" s="147"/>
      <c r="D241" s="149"/>
      <c r="E241" s="147"/>
      <c r="F241" s="147"/>
      <c r="G241" s="150"/>
      <c r="H241" s="150"/>
      <c r="I241" s="150"/>
      <c r="J241" s="147"/>
      <c r="K241" s="147"/>
      <c r="L241" s="147"/>
      <c r="M241" s="147"/>
      <c r="N241" s="147"/>
      <c r="O241" s="147"/>
      <c r="P241" s="147"/>
      <c r="Q241" s="147"/>
      <c r="R241" s="151"/>
      <c r="S241" s="151"/>
      <c r="T241" s="150"/>
      <c r="U241" s="147"/>
      <c r="V241" s="147"/>
      <c r="W241" s="147"/>
    </row>
    <row r="242" spans="1:23" ht="12.75">
      <c r="A242" s="148"/>
      <c r="B242" s="148"/>
      <c r="C242" s="147"/>
      <c r="D242" s="149"/>
      <c r="E242" s="147"/>
      <c r="F242" s="147"/>
      <c r="G242" s="150"/>
      <c r="H242" s="150"/>
      <c r="I242" s="150"/>
      <c r="J242" s="147"/>
      <c r="K242" s="147"/>
      <c r="L242" s="147"/>
      <c r="M242" s="147"/>
      <c r="N242" s="147"/>
      <c r="O242" s="147"/>
      <c r="P242" s="147"/>
      <c r="Q242" s="147"/>
      <c r="R242" s="151"/>
      <c r="S242" s="151"/>
      <c r="T242" s="150"/>
      <c r="U242" s="147"/>
      <c r="V242" s="147"/>
      <c r="W242" s="147"/>
    </row>
    <row r="243" spans="1:23" ht="12.75">
      <c r="A243" s="148"/>
      <c r="B243" s="148"/>
      <c r="C243" s="147"/>
      <c r="D243" s="149"/>
      <c r="E243" s="147"/>
      <c r="F243" s="147"/>
      <c r="G243" s="150"/>
      <c r="H243" s="150"/>
      <c r="I243" s="150"/>
      <c r="J243" s="147"/>
      <c r="K243" s="147"/>
      <c r="L243" s="147"/>
      <c r="M243" s="147"/>
      <c r="N243" s="147"/>
      <c r="O243" s="147"/>
      <c r="P243" s="147"/>
      <c r="Q243" s="147"/>
      <c r="R243" s="151"/>
      <c r="S243" s="151"/>
      <c r="T243" s="150"/>
      <c r="U243" s="147"/>
      <c r="V243" s="147"/>
      <c r="W243" s="147"/>
    </row>
    <row r="244" spans="1:23" ht="12.75">
      <c r="A244" s="148"/>
      <c r="B244" s="148"/>
      <c r="C244" s="147"/>
      <c r="D244" s="149"/>
      <c r="E244" s="147"/>
      <c r="F244" s="147"/>
      <c r="G244" s="150"/>
      <c r="H244" s="150"/>
      <c r="I244" s="150"/>
      <c r="J244" s="147"/>
      <c r="K244" s="147"/>
      <c r="L244" s="147"/>
      <c r="M244" s="147"/>
      <c r="N244" s="147"/>
      <c r="O244" s="147"/>
      <c r="P244" s="147"/>
      <c r="Q244" s="147"/>
      <c r="R244" s="151"/>
      <c r="S244" s="151"/>
      <c r="T244" s="150"/>
      <c r="U244" s="147"/>
      <c r="V244" s="147"/>
      <c r="W244" s="147"/>
    </row>
    <row r="245" spans="1:23" ht="12.75">
      <c r="A245" s="148"/>
      <c r="B245" s="148"/>
      <c r="C245" s="147"/>
      <c r="D245" s="149"/>
      <c r="E245" s="147"/>
      <c r="F245" s="147"/>
      <c r="G245" s="150"/>
      <c r="H245" s="150"/>
      <c r="I245" s="150"/>
      <c r="J245" s="147"/>
      <c r="K245" s="147"/>
      <c r="L245" s="147"/>
      <c r="M245" s="147"/>
      <c r="N245" s="147"/>
      <c r="O245" s="147"/>
      <c r="P245" s="147"/>
      <c r="Q245" s="147"/>
      <c r="R245" s="151"/>
      <c r="S245" s="151"/>
      <c r="T245" s="150"/>
      <c r="U245" s="147"/>
      <c r="V245" s="147"/>
      <c r="W245" s="147"/>
    </row>
    <row r="246" spans="1:23" ht="12.75">
      <c r="A246" s="148"/>
      <c r="B246" s="148"/>
      <c r="C246" s="147"/>
      <c r="D246" s="149"/>
      <c r="E246" s="147"/>
      <c r="F246" s="147"/>
      <c r="G246" s="150"/>
      <c r="H246" s="150"/>
      <c r="I246" s="150"/>
      <c r="J246" s="147"/>
      <c r="K246" s="147"/>
      <c r="L246" s="147"/>
      <c r="M246" s="147"/>
      <c r="N246" s="147"/>
      <c r="O246" s="147"/>
      <c r="P246" s="147"/>
      <c r="Q246" s="147"/>
      <c r="R246" s="151"/>
      <c r="S246" s="151"/>
      <c r="T246" s="150"/>
      <c r="U246" s="147"/>
      <c r="V246" s="147"/>
      <c r="W246" s="147"/>
    </row>
    <row r="247" spans="1:23" ht="12.75">
      <c r="A247" s="148"/>
      <c r="B247" s="148"/>
      <c r="C247" s="147"/>
      <c r="D247" s="149"/>
      <c r="E247" s="147"/>
      <c r="F247" s="147"/>
      <c r="G247" s="150"/>
      <c r="H247" s="150"/>
      <c r="I247" s="150"/>
      <c r="J247" s="147"/>
      <c r="K247" s="147"/>
      <c r="L247" s="147"/>
      <c r="M247" s="147"/>
      <c r="N247" s="147"/>
      <c r="O247" s="147"/>
      <c r="P247" s="147"/>
      <c r="Q247" s="147"/>
      <c r="R247" s="151"/>
      <c r="S247" s="151"/>
      <c r="T247" s="150"/>
      <c r="U247" s="147"/>
      <c r="V247" s="147"/>
      <c r="W247" s="147"/>
    </row>
    <row r="248" spans="1:23" ht="12.75">
      <c r="A248" s="148"/>
      <c r="B248" s="148"/>
      <c r="C248" s="147"/>
      <c r="D248" s="149"/>
      <c r="E248" s="147"/>
      <c r="F248" s="147"/>
      <c r="G248" s="150"/>
      <c r="H248" s="150"/>
      <c r="I248" s="150"/>
      <c r="J248" s="147"/>
      <c r="K248" s="147"/>
      <c r="L248" s="147"/>
      <c r="M248" s="147"/>
      <c r="N248" s="147"/>
      <c r="O248" s="147"/>
      <c r="P248" s="147"/>
      <c r="Q248" s="147"/>
      <c r="R248" s="151"/>
      <c r="S248" s="151"/>
      <c r="T248" s="150"/>
      <c r="U248" s="147"/>
      <c r="V248" s="147"/>
      <c r="W248" s="147"/>
    </row>
    <row r="249" spans="1:23" ht="12.75">
      <c r="A249" s="148"/>
      <c r="B249" s="148"/>
      <c r="C249" s="147"/>
      <c r="D249" s="149"/>
      <c r="E249" s="147"/>
      <c r="F249" s="147"/>
      <c r="G249" s="150"/>
      <c r="H249" s="150"/>
      <c r="I249" s="150"/>
      <c r="J249" s="147"/>
      <c r="K249" s="147"/>
      <c r="L249" s="147"/>
      <c r="M249" s="147"/>
      <c r="N249" s="147"/>
      <c r="O249" s="147"/>
      <c r="P249" s="147"/>
      <c r="Q249" s="147"/>
      <c r="R249" s="151"/>
      <c r="S249" s="151"/>
      <c r="T249" s="150"/>
      <c r="U249" s="147"/>
      <c r="V249" s="147"/>
      <c r="W249" s="147"/>
    </row>
    <row r="250" spans="1:23" ht="12.75">
      <c r="A250" s="148"/>
      <c r="B250" s="148"/>
      <c r="C250" s="147"/>
      <c r="D250" s="149"/>
      <c r="E250" s="147"/>
      <c r="F250" s="147"/>
      <c r="G250" s="150"/>
      <c r="H250" s="150"/>
      <c r="I250" s="150"/>
      <c r="J250" s="147"/>
      <c r="K250" s="147"/>
      <c r="L250" s="147"/>
      <c r="M250" s="147"/>
      <c r="N250" s="147"/>
      <c r="O250" s="147"/>
      <c r="P250" s="147"/>
      <c r="Q250" s="147"/>
      <c r="R250" s="151"/>
      <c r="S250" s="151"/>
      <c r="T250" s="150"/>
      <c r="U250" s="147"/>
      <c r="V250" s="147"/>
      <c r="W250" s="147"/>
    </row>
    <row r="251" spans="1:23" ht="12.75">
      <c r="A251" s="148"/>
      <c r="B251" s="148"/>
      <c r="C251" s="147"/>
      <c r="D251" s="149"/>
      <c r="E251" s="147"/>
      <c r="F251" s="147"/>
      <c r="G251" s="150"/>
      <c r="H251" s="150"/>
      <c r="I251" s="150"/>
      <c r="J251" s="147"/>
      <c r="K251" s="147"/>
      <c r="L251" s="147"/>
      <c r="M251" s="147"/>
      <c r="N251" s="147"/>
      <c r="O251" s="147"/>
      <c r="P251" s="147"/>
      <c r="Q251" s="147"/>
      <c r="R251" s="151"/>
      <c r="S251" s="151"/>
      <c r="T251" s="150"/>
      <c r="U251" s="147"/>
      <c r="V251" s="147"/>
      <c r="W251" s="147"/>
    </row>
    <row r="252" spans="1:23" ht="12.75">
      <c r="A252" s="148"/>
      <c r="B252" s="148"/>
      <c r="C252" s="147"/>
      <c r="D252" s="149"/>
      <c r="E252" s="147"/>
      <c r="F252" s="147"/>
      <c r="G252" s="150"/>
      <c r="H252" s="150"/>
      <c r="I252" s="150"/>
      <c r="J252" s="147"/>
      <c r="K252" s="147"/>
      <c r="L252" s="147"/>
      <c r="M252" s="147"/>
      <c r="N252" s="147"/>
      <c r="O252" s="147"/>
      <c r="P252" s="147"/>
      <c r="Q252" s="147"/>
      <c r="R252" s="151"/>
      <c r="S252" s="151"/>
      <c r="T252" s="150"/>
      <c r="U252" s="147"/>
      <c r="V252" s="147"/>
      <c r="W252" s="147"/>
    </row>
    <row r="253" spans="1:23" ht="12.75">
      <c r="A253" s="148"/>
      <c r="B253" s="148"/>
      <c r="C253" s="147"/>
      <c r="D253" s="149"/>
      <c r="E253" s="147"/>
      <c r="F253" s="147"/>
      <c r="G253" s="150"/>
      <c r="H253" s="150"/>
      <c r="I253" s="150"/>
      <c r="J253" s="147"/>
      <c r="K253" s="147"/>
      <c r="L253" s="147"/>
      <c r="M253" s="147"/>
      <c r="N253" s="147"/>
      <c r="O253" s="147"/>
      <c r="P253" s="147"/>
      <c r="Q253" s="147"/>
      <c r="R253" s="151"/>
      <c r="S253" s="151"/>
      <c r="T253" s="150"/>
      <c r="U253" s="147"/>
      <c r="V253" s="147"/>
      <c r="W253" s="147"/>
    </row>
    <row r="254" spans="1:23" ht="12.75">
      <c r="A254" s="148"/>
      <c r="B254" s="148"/>
      <c r="C254" s="147"/>
      <c r="D254" s="149"/>
      <c r="E254" s="147"/>
      <c r="F254" s="147"/>
      <c r="G254" s="150"/>
      <c r="H254" s="150"/>
      <c r="I254" s="150"/>
      <c r="J254" s="147"/>
      <c r="K254" s="147"/>
      <c r="L254" s="147"/>
      <c r="M254" s="147"/>
      <c r="N254" s="147"/>
      <c r="O254" s="147"/>
      <c r="P254" s="147"/>
      <c r="Q254" s="147"/>
      <c r="R254" s="151"/>
      <c r="S254" s="151"/>
      <c r="T254" s="150"/>
      <c r="U254" s="147"/>
      <c r="V254" s="147"/>
      <c r="W254" s="147"/>
    </row>
    <row r="255" spans="1:23" ht="12.75">
      <c r="A255" s="148"/>
      <c r="B255" s="148"/>
      <c r="C255" s="147"/>
      <c r="D255" s="149"/>
      <c r="E255" s="147"/>
      <c r="F255" s="147"/>
      <c r="G255" s="150"/>
      <c r="H255" s="150"/>
      <c r="I255" s="150"/>
      <c r="J255" s="147"/>
      <c r="K255" s="147"/>
      <c r="L255" s="147"/>
      <c r="M255" s="147"/>
      <c r="N255" s="147"/>
      <c r="O255" s="147"/>
      <c r="P255" s="147"/>
      <c r="Q255" s="147"/>
      <c r="R255" s="151"/>
      <c r="S255" s="151"/>
      <c r="T255" s="150"/>
      <c r="U255" s="147"/>
      <c r="V255" s="147"/>
      <c r="W255" s="147"/>
    </row>
    <row r="256" spans="1:23" ht="12.75">
      <c r="A256" s="148"/>
      <c r="B256" s="148"/>
      <c r="C256" s="147"/>
      <c r="D256" s="149"/>
      <c r="E256" s="147"/>
      <c r="F256" s="147"/>
      <c r="G256" s="150"/>
      <c r="H256" s="150"/>
      <c r="I256" s="150"/>
      <c r="J256" s="147"/>
      <c r="K256" s="147"/>
      <c r="L256" s="147"/>
      <c r="M256" s="147"/>
      <c r="N256" s="147"/>
      <c r="O256" s="147"/>
      <c r="P256" s="147"/>
      <c r="Q256" s="147"/>
      <c r="R256" s="151"/>
      <c r="S256" s="151"/>
      <c r="T256" s="150"/>
      <c r="U256" s="147"/>
      <c r="V256" s="147"/>
      <c r="W256" s="147"/>
    </row>
    <row r="257" spans="1:23" ht="12.75">
      <c r="A257" s="148"/>
      <c r="B257" s="148"/>
      <c r="C257" s="147"/>
      <c r="D257" s="149"/>
      <c r="E257" s="147"/>
      <c r="F257" s="147"/>
      <c r="G257" s="150"/>
      <c r="H257" s="150"/>
      <c r="I257" s="150"/>
      <c r="J257" s="147"/>
      <c r="K257" s="147"/>
      <c r="L257" s="147"/>
      <c r="M257" s="147"/>
      <c r="N257" s="147"/>
      <c r="O257" s="147"/>
      <c r="P257" s="147"/>
      <c r="Q257" s="147"/>
      <c r="R257" s="151"/>
      <c r="S257" s="151"/>
      <c r="T257" s="150"/>
      <c r="U257" s="147"/>
      <c r="V257" s="147"/>
      <c r="W257" s="147"/>
    </row>
  </sheetData>
  <sheetProtection/>
  <mergeCells count="2">
    <mergeCell ref="E3:F3"/>
    <mergeCell ref="P3:Q3"/>
  </mergeCells>
  <printOptions/>
  <pageMargins left="0.2" right="0.28" top="0.31" bottom="0.47" header="0.2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9"/>
  <sheetViews>
    <sheetView tabSelected="1" zoomScalePageLayoutView="0" workbookViewId="0" topLeftCell="A196">
      <selection activeCell="Q218" sqref="Q218"/>
    </sheetView>
  </sheetViews>
  <sheetFormatPr defaultColWidth="9.140625" defaultRowHeight="12.75"/>
  <cols>
    <col min="1" max="1" width="38.8515625" style="0" customWidth="1"/>
    <col min="2" max="6" width="0" style="0" hidden="1" customWidth="1"/>
    <col min="8" max="10" width="0" style="0" hidden="1" customWidth="1"/>
    <col min="12" max="12" width="0" style="1" hidden="1" customWidth="1"/>
    <col min="13" max="13" width="11.00390625" style="0" customWidth="1"/>
  </cols>
  <sheetData>
    <row r="1" ht="12.75">
      <c r="A1" t="s">
        <v>413</v>
      </c>
    </row>
    <row r="2" spans="1:4" ht="12.75">
      <c r="A2" s="35"/>
      <c r="B2" s="35"/>
      <c r="C2" s="35"/>
      <c r="D2" s="35"/>
    </row>
    <row r="3" spans="1:4" ht="12.75">
      <c r="A3" s="35" t="s">
        <v>379</v>
      </c>
      <c r="B3" s="35"/>
      <c r="C3" s="35"/>
      <c r="D3" s="35"/>
    </row>
    <row r="4" spans="1:11" ht="12.75">
      <c r="A4" s="35" t="s">
        <v>418</v>
      </c>
      <c r="B4" s="35"/>
      <c r="C4" s="35"/>
      <c r="D4" s="35"/>
      <c r="K4" t="s">
        <v>454</v>
      </c>
    </row>
    <row r="5" spans="1:13" ht="12.75">
      <c r="A5" s="35" t="s">
        <v>455</v>
      </c>
      <c r="M5" s="35" t="s">
        <v>436</v>
      </c>
    </row>
    <row r="6" spans="1:13" ht="12.75">
      <c r="A6" s="163" t="s">
        <v>1</v>
      </c>
      <c r="B6" s="163" t="s">
        <v>271</v>
      </c>
      <c r="C6" s="163" t="s">
        <v>135</v>
      </c>
      <c r="D6" s="163" t="s">
        <v>136</v>
      </c>
      <c r="E6" s="163" t="s">
        <v>270</v>
      </c>
      <c r="F6" s="163" t="s">
        <v>137</v>
      </c>
      <c r="G6" s="163" t="s">
        <v>134</v>
      </c>
      <c r="H6" s="163" t="s">
        <v>135</v>
      </c>
      <c r="I6" s="163" t="s">
        <v>136</v>
      </c>
      <c r="J6" s="163" t="s">
        <v>270</v>
      </c>
      <c r="K6" s="163" t="s">
        <v>137</v>
      </c>
      <c r="L6" s="165" t="s">
        <v>415</v>
      </c>
      <c r="M6" s="163" t="s">
        <v>425</v>
      </c>
    </row>
    <row r="7" spans="1:13" ht="12.75">
      <c r="A7" s="22" t="s">
        <v>310</v>
      </c>
      <c r="B7" s="175"/>
      <c r="C7" s="175"/>
      <c r="D7" s="175"/>
      <c r="E7" s="175"/>
      <c r="F7" s="200"/>
      <c r="G7" s="175"/>
      <c r="H7" s="175"/>
      <c r="I7" s="175"/>
      <c r="J7" s="175"/>
      <c r="K7" s="175"/>
      <c r="L7" s="23"/>
      <c r="M7" s="157"/>
    </row>
    <row r="8" spans="1:13" ht="12.75">
      <c r="A8" s="223" t="s">
        <v>442</v>
      </c>
      <c r="B8" s="200" t="s">
        <v>31</v>
      </c>
      <c r="C8" s="23">
        <v>3.096</v>
      </c>
      <c r="D8" s="23">
        <v>6.624</v>
      </c>
      <c r="E8" s="23">
        <v>12.59</v>
      </c>
      <c r="F8" s="200">
        <v>112.7</v>
      </c>
      <c r="G8" s="200" t="s">
        <v>31</v>
      </c>
      <c r="H8" s="23">
        <v>3.096</v>
      </c>
      <c r="I8" s="23">
        <v>6.624</v>
      </c>
      <c r="J8" s="23">
        <v>12.59</v>
      </c>
      <c r="K8" s="200">
        <v>112.7</v>
      </c>
      <c r="L8" s="155">
        <v>0.45</v>
      </c>
      <c r="M8" s="155">
        <f>L8/3.4528</f>
        <v>0.13032900834105654</v>
      </c>
    </row>
    <row r="9" spans="1:13" ht="12.75">
      <c r="A9" s="320" t="s">
        <v>457</v>
      </c>
      <c r="B9" s="296">
        <v>20</v>
      </c>
      <c r="C9" s="23">
        <v>0.94</v>
      </c>
      <c r="D9" s="23">
        <v>0.14</v>
      </c>
      <c r="E9" s="23">
        <v>9.96</v>
      </c>
      <c r="F9" s="200">
        <v>39.4</v>
      </c>
      <c r="G9" s="296">
        <v>20</v>
      </c>
      <c r="H9" s="23">
        <v>0.94</v>
      </c>
      <c r="I9" s="23">
        <v>0.14</v>
      </c>
      <c r="J9" s="23">
        <v>9.96</v>
      </c>
      <c r="K9" s="200">
        <v>39.4</v>
      </c>
      <c r="L9" s="155">
        <v>0.2</v>
      </c>
      <c r="M9" s="155">
        <f aca="true" t="shared" si="0" ref="M9:M14">L9/3.4528</f>
        <v>0.05792400370713624</v>
      </c>
    </row>
    <row r="10" spans="1:17" ht="12.75">
      <c r="A10" s="57" t="s">
        <v>427</v>
      </c>
      <c r="B10" s="28" t="s">
        <v>398</v>
      </c>
      <c r="C10" s="23">
        <v>15.92</v>
      </c>
      <c r="D10" s="23">
        <v>20.84</v>
      </c>
      <c r="E10" s="23">
        <v>6.41</v>
      </c>
      <c r="F10" s="28">
        <v>285.14</v>
      </c>
      <c r="G10" s="299" t="s">
        <v>118</v>
      </c>
      <c r="H10" s="23">
        <v>21.23</v>
      </c>
      <c r="I10" s="23">
        <v>27.78</v>
      </c>
      <c r="J10" s="23">
        <v>8.55</v>
      </c>
      <c r="K10" s="298">
        <v>380.19</v>
      </c>
      <c r="L10" s="155">
        <v>2.9</v>
      </c>
      <c r="M10" s="155">
        <v>0.73</v>
      </c>
      <c r="Q10" s="317"/>
    </row>
    <row r="11" spans="1:13" ht="12.75">
      <c r="A11" s="57" t="s">
        <v>399</v>
      </c>
      <c r="B11" s="28">
        <v>80</v>
      </c>
      <c r="C11" s="23">
        <v>4.84</v>
      </c>
      <c r="D11" s="23">
        <v>4.38</v>
      </c>
      <c r="E11" s="23">
        <v>26.62</v>
      </c>
      <c r="F11" s="28">
        <v>121.73</v>
      </c>
      <c r="G11" s="299">
        <v>100</v>
      </c>
      <c r="H11" s="23">
        <v>6.05</v>
      </c>
      <c r="I11" s="23">
        <v>5.48</v>
      </c>
      <c r="J11" s="23">
        <v>33.27</v>
      </c>
      <c r="K11" s="298">
        <v>152.16</v>
      </c>
      <c r="L11" s="155">
        <v>0.5</v>
      </c>
      <c r="M11" s="155">
        <f t="shared" si="0"/>
        <v>0.1448100092678406</v>
      </c>
    </row>
    <row r="12" spans="1:13" ht="12.75">
      <c r="A12" s="57" t="s">
        <v>400</v>
      </c>
      <c r="B12" s="28">
        <v>100</v>
      </c>
      <c r="C12" s="23">
        <v>2.8</v>
      </c>
      <c r="D12" s="23">
        <v>0</v>
      </c>
      <c r="E12" s="23">
        <v>1.3</v>
      </c>
      <c r="F12" s="28">
        <v>16</v>
      </c>
      <c r="G12" s="28">
        <v>100</v>
      </c>
      <c r="H12" s="23">
        <v>2.8</v>
      </c>
      <c r="I12" s="23">
        <v>0</v>
      </c>
      <c r="J12" s="23">
        <v>1.3</v>
      </c>
      <c r="K12" s="298">
        <v>16</v>
      </c>
      <c r="L12" s="155">
        <v>0.5</v>
      </c>
      <c r="M12" s="155">
        <f t="shared" si="0"/>
        <v>0.1448100092678406</v>
      </c>
    </row>
    <row r="13" spans="1:13" ht="12.75">
      <c r="A13" s="57" t="s">
        <v>417</v>
      </c>
      <c r="B13" s="23">
        <v>200</v>
      </c>
      <c r="C13" s="23">
        <v>0.3</v>
      </c>
      <c r="D13" s="23">
        <v>0.05</v>
      </c>
      <c r="E13" s="23">
        <v>14.93</v>
      </c>
      <c r="F13" s="23">
        <v>62</v>
      </c>
      <c r="G13" s="23">
        <v>200</v>
      </c>
      <c r="H13" s="23">
        <v>0.3</v>
      </c>
      <c r="I13" s="23">
        <v>0.05</v>
      </c>
      <c r="J13" s="23">
        <v>14.93</v>
      </c>
      <c r="K13" s="23">
        <v>62</v>
      </c>
      <c r="L13" s="155">
        <v>0.6</v>
      </c>
      <c r="M13" s="155">
        <f t="shared" si="0"/>
        <v>0.17377201112140872</v>
      </c>
    </row>
    <row r="14" spans="1:13" ht="12.75">
      <c r="A14" s="57" t="s">
        <v>147</v>
      </c>
      <c r="B14" s="58">
        <v>0</v>
      </c>
      <c r="C14" s="23">
        <v>0</v>
      </c>
      <c r="D14" s="23">
        <v>0</v>
      </c>
      <c r="E14" s="23">
        <v>0</v>
      </c>
      <c r="F14" s="304">
        <v>0</v>
      </c>
      <c r="G14" s="299">
        <v>100</v>
      </c>
      <c r="H14" s="23">
        <v>1.52</v>
      </c>
      <c r="I14" s="23">
        <v>0.6</v>
      </c>
      <c r="J14" s="23">
        <v>27.88</v>
      </c>
      <c r="K14" s="298">
        <v>112</v>
      </c>
      <c r="L14" s="155">
        <v>0.45</v>
      </c>
      <c r="M14" s="155">
        <f t="shared" si="0"/>
        <v>0.13032900834105654</v>
      </c>
    </row>
    <row r="15" spans="1:13" ht="12.75">
      <c r="A15" s="44" t="s">
        <v>148</v>
      </c>
      <c r="B15" s="175"/>
      <c r="C15" s="22">
        <f>SUM(C8:C14)</f>
        <v>27.896</v>
      </c>
      <c r="D15" s="22">
        <f>SUM(D8:D14)</f>
        <v>32.034</v>
      </c>
      <c r="E15" s="22">
        <f>SUM(E8:E14)</f>
        <v>71.81</v>
      </c>
      <c r="F15" s="21">
        <f>SUM(F8:F14)</f>
        <v>636.97</v>
      </c>
      <c r="G15" s="175"/>
      <c r="H15" s="22">
        <f aca="true" t="shared" si="1" ref="H15:M15">SUM(H8:H14)</f>
        <v>35.936</v>
      </c>
      <c r="I15" s="22">
        <f t="shared" si="1"/>
        <v>40.674</v>
      </c>
      <c r="J15" s="22">
        <f t="shared" si="1"/>
        <v>108.47999999999999</v>
      </c>
      <c r="K15" s="45">
        <f t="shared" si="1"/>
        <v>874.4499999999999</v>
      </c>
      <c r="L15" s="166">
        <f t="shared" si="1"/>
        <v>5.6</v>
      </c>
      <c r="M15" s="166">
        <f t="shared" si="1"/>
        <v>1.5119740500463394</v>
      </c>
    </row>
    <row r="16" spans="1:16" ht="12.75">
      <c r="A16" s="22" t="s">
        <v>311</v>
      </c>
      <c r="B16" s="157"/>
      <c r="C16" s="23"/>
      <c r="D16" s="23"/>
      <c r="E16" s="23"/>
      <c r="F16" s="157"/>
      <c r="G16" s="157"/>
      <c r="H16" s="23"/>
      <c r="I16" s="23"/>
      <c r="J16" s="23"/>
      <c r="K16" s="157"/>
      <c r="L16" s="155"/>
      <c r="M16" s="155"/>
      <c r="P16" s="1"/>
    </row>
    <row r="17" spans="1:13" ht="12.75">
      <c r="A17" s="223" t="s">
        <v>443</v>
      </c>
      <c r="B17" s="200">
        <v>200</v>
      </c>
      <c r="C17" s="23">
        <v>4.45</v>
      </c>
      <c r="D17" s="23">
        <v>6.07</v>
      </c>
      <c r="E17" s="23">
        <v>17.94</v>
      </c>
      <c r="F17" s="23">
        <v>140.64</v>
      </c>
      <c r="G17" s="200">
        <v>200</v>
      </c>
      <c r="H17" s="23">
        <v>4.45</v>
      </c>
      <c r="I17" s="23">
        <v>6.07</v>
      </c>
      <c r="J17" s="23">
        <v>17.94</v>
      </c>
      <c r="K17" s="23">
        <v>140.64</v>
      </c>
      <c r="L17" s="155">
        <v>0.4</v>
      </c>
      <c r="M17" s="155">
        <f>L17/3.4528</f>
        <v>0.11584800741427248</v>
      </c>
    </row>
    <row r="18" spans="1:13" ht="12.75">
      <c r="A18" s="305" t="s">
        <v>395</v>
      </c>
      <c r="B18" s="296">
        <v>20</v>
      </c>
      <c r="C18" s="23">
        <v>1.74</v>
      </c>
      <c r="D18" s="23">
        <v>0.38</v>
      </c>
      <c r="E18" s="23">
        <v>10.32</v>
      </c>
      <c r="F18" s="200">
        <v>53</v>
      </c>
      <c r="G18" s="296">
        <v>20</v>
      </c>
      <c r="H18" s="23">
        <v>1.74</v>
      </c>
      <c r="I18" s="23">
        <v>0.38</v>
      </c>
      <c r="J18" s="23">
        <v>10.32</v>
      </c>
      <c r="K18" s="200">
        <v>53</v>
      </c>
      <c r="L18" s="155">
        <v>0.25</v>
      </c>
      <c r="M18" s="155">
        <f aca="true" t="shared" si="2" ref="M18:M23">L18/3.4528</f>
        <v>0.0724050046339203</v>
      </c>
    </row>
    <row r="19" spans="1:13" ht="12.75">
      <c r="A19" s="57" t="s">
        <v>426</v>
      </c>
      <c r="B19" s="28">
        <v>75</v>
      </c>
      <c r="C19" s="23">
        <v>12.8</v>
      </c>
      <c r="D19" s="23">
        <v>13.6</v>
      </c>
      <c r="E19" s="23">
        <v>13.33</v>
      </c>
      <c r="F19" s="28">
        <v>224.52</v>
      </c>
      <c r="G19" s="299">
        <v>100</v>
      </c>
      <c r="H19" s="23">
        <v>17.07</v>
      </c>
      <c r="I19" s="23">
        <v>18.13</v>
      </c>
      <c r="J19" s="23">
        <v>17.77</v>
      </c>
      <c r="K19" s="298">
        <v>444.1</v>
      </c>
      <c r="L19" s="155">
        <v>2.8</v>
      </c>
      <c r="M19" s="155">
        <v>0.74</v>
      </c>
    </row>
    <row r="20" spans="1:13" ht="12.75">
      <c r="A20" s="57" t="s">
        <v>441</v>
      </c>
      <c r="B20" s="28">
        <v>30</v>
      </c>
      <c r="C20" s="23">
        <v>0.08</v>
      </c>
      <c r="D20" s="23">
        <v>9.3</v>
      </c>
      <c r="E20" s="23">
        <v>0.09</v>
      </c>
      <c r="F20" s="28">
        <v>83.7</v>
      </c>
      <c r="G20" s="28">
        <v>30</v>
      </c>
      <c r="H20" s="23">
        <v>0.08</v>
      </c>
      <c r="I20" s="23">
        <v>9.3</v>
      </c>
      <c r="J20" s="23">
        <v>0.09</v>
      </c>
      <c r="K20" s="28">
        <v>83.7</v>
      </c>
      <c r="L20" s="155">
        <v>0.4</v>
      </c>
      <c r="M20" s="155">
        <f t="shared" si="2"/>
        <v>0.11584800741427248</v>
      </c>
    </row>
    <row r="21" spans="1:13" ht="12.75">
      <c r="A21" s="57" t="s">
        <v>421</v>
      </c>
      <c r="B21" s="28">
        <v>100</v>
      </c>
      <c r="C21" s="23">
        <v>2.3</v>
      </c>
      <c r="D21" s="23">
        <v>0.47</v>
      </c>
      <c r="E21" s="23">
        <v>17.03</v>
      </c>
      <c r="F21" s="298">
        <v>80.6</v>
      </c>
      <c r="G21" s="299">
        <v>100</v>
      </c>
      <c r="H21" s="23">
        <v>2.06</v>
      </c>
      <c r="I21" s="23">
        <v>0.1</v>
      </c>
      <c r="J21" s="23">
        <v>18.85</v>
      </c>
      <c r="K21" s="298">
        <v>83.43</v>
      </c>
      <c r="L21" s="155">
        <v>0.5</v>
      </c>
      <c r="M21" s="155">
        <f t="shared" si="2"/>
        <v>0.1448100092678406</v>
      </c>
    </row>
    <row r="22" spans="1:13" ht="12.75">
      <c r="A22" s="57" t="s">
        <v>402</v>
      </c>
      <c r="B22" s="28">
        <v>100</v>
      </c>
      <c r="C22" s="23">
        <v>1.6</v>
      </c>
      <c r="D22" s="23">
        <v>0.1</v>
      </c>
      <c r="E22" s="23">
        <v>11</v>
      </c>
      <c r="F22" s="28">
        <v>42.93</v>
      </c>
      <c r="G22" s="28">
        <v>100</v>
      </c>
      <c r="H22" s="23">
        <v>1.6</v>
      </c>
      <c r="I22" s="23">
        <v>0.1</v>
      </c>
      <c r="J22" s="23">
        <v>11</v>
      </c>
      <c r="K22" s="28">
        <v>42.93</v>
      </c>
      <c r="L22" s="155">
        <v>0.5</v>
      </c>
      <c r="M22" s="155">
        <f t="shared" si="2"/>
        <v>0.1448100092678406</v>
      </c>
    </row>
    <row r="23" spans="1:13" ht="12.75">
      <c r="A23" s="57" t="s">
        <v>417</v>
      </c>
      <c r="B23" s="28">
        <v>200</v>
      </c>
      <c r="C23" s="23">
        <v>0.3</v>
      </c>
      <c r="D23" s="23">
        <v>0.05</v>
      </c>
      <c r="E23" s="23">
        <v>14.93</v>
      </c>
      <c r="F23" s="28">
        <v>62</v>
      </c>
      <c r="G23" s="28">
        <v>200</v>
      </c>
      <c r="H23" s="23">
        <v>0.3</v>
      </c>
      <c r="I23" s="23">
        <v>0.05</v>
      </c>
      <c r="J23" s="23">
        <v>14.93</v>
      </c>
      <c r="K23" s="28">
        <v>62</v>
      </c>
      <c r="L23" s="155">
        <v>0.6</v>
      </c>
      <c r="M23" s="155">
        <f t="shared" si="2"/>
        <v>0.17377201112140872</v>
      </c>
    </row>
    <row r="24" spans="1:13" ht="12.75">
      <c r="A24" s="175" t="s">
        <v>148</v>
      </c>
      <c r="B24" s="22"/>
      <c r="C24" s="22">
        <f>SUM(C17:C23)</f>
        <v>23.270000000000003</v>
      </c>
      <c r="D24" s="22">
        <f>SUM(D17:D23)</f>
        <v>29.970000000000002</v>
      </c>
      <c r="E24" s="22">
        <f>SUM(E17:E23)</f>
        <v>84.64000000000001</v>
      </c>
      <c r="F24" s="22">
        <f>SUM(F17:F23)</f>
        <v>687.3899999999999</v>
      </c>
      <c r="G24" s="229"/>
      <c r="H24" s="22">
        <f aca="true" t="shared" si="3" ref="H24:M24">SUM(H17:H23)</f>
        <v>27.3</v>
      </c>
      <c r="I24" s="22">
        <f t="shared" si="3"/>
        <v>34.129999999999995</v>
      </c>
      <c r="J24" s="22">
        <f t="shared" si="3"/>
        <v>90.9</v>
      </c>
      <c r="K24" s="176">
        <f t="shared" si="3"/>
        <v>909.8000000000001</v>
      </c>
      <c r="L24" s="166">
        <f t="shared" si="3"/>
        <v>5.449999999999999</v>
      </c>
      <c r="M24" s="166">
        <f t="shared" si="3"/>
        <v>1.5074930491195553</v>
      </c>
    </row>
    <row r="25" spans="1:13" ht="12.75">
      <c r="A25" s="22" t="s">
        <v>312</v>
      </c>
      <c r="B25" s="28"/>
      <c r="C25" s="23"/>
      <c r="D25" s="23"/>
      <c r="E25" s="23"/>
      <c r="F25" s="28"/>
      <c r="G25" s="57"/>
      <c r="H25" s="23"/>
      <c r="I25" s="23"/>
      <c r="J25" s="23"/>
      <c r="K25" s="57"/>
      <c r="L25" s="155"/>
      <c r="M25" s="155"/>
    </row>
    <row r="26" spans="1:13" ht="12.75">
      <c r="A26" s="300" t="s">
        <v>444</v>
      </c>
      <c r="B26" s="30" t="s">
        <v>31</v>
      </c>
      <c r="C26" s="23">
        <v>2.69</v>
      </c>
      <c r="D26" s="23">
        <v>6.13</v>
      </c>
      <c r="E26" s="23">
        <v>15.64</v>
      </c>
      <c r="F26" s="28">
        <v>139.28</v>
      </c>
      <c r="G26" s="30" t="s">
        <v>31</v>
      </c>
      <c r="H26" s="23">
        <v>2.69</v>
      </c>
      <c r="I26" s="23">
        <v>6.13</v>
      </c>
      <c r="J26" s="23">
        <v>15.64</v>
      </c>
      <c r="K26" s="28">
        <v>139.28</v>
      </c>
      <c r="L26" s="155">
        <v>0.5</v>
      </c>
      <c r="M26" s="155">
        <f>L26/3.4528</f>
        <v>0.1448100092678406</v>
      </c>
    </row>
    <row r="27" spans="1:13" ht="12.75">
      <c r="A27" s="300" t="s">
        <v>433</v>
      </c>
      <c r="B27" s="30">
        <v>20</v>
      </c>
      <c r="C27" s="23">
        <v>0.94</v>
      </c>
      <c r="D27" s="23">
        <v>0.14</v>
      </c>
      <c r="E27" s="23">
        <v>9.96</v>
      </c>
      <c r="F27" s="28">
        <v>39.4</v>
      </c>
      <c r="G27" s="30">
        <v>20</v>
      </c>
      <c r="H27" s="23">
        <v>0.94</v>
      </c>
      <c r="I27" s="23">
        <v>0.14</v>
      </c>
      <c r="J27" s="23">
        <v>9.96</v>
      </c>
      <c r="K27" s="28">
        <v>39.4</v>
      </c>
      <c r="L27" s="155">
        <v>0.2</v>
      </c>
      <c r="M27" s="155">
        <f>L27/3.4528</f>
        <v>0.05792400370713624</v>
      </c>
    </row>
    <row r="28" spans="1:13" ht="12.75">
      <c r="A28" s="57" t="s">
        <v>419</v>
      </c>
      <c r="B28" s="28">
        <v>200</v>
      </c>
      <c r="C28" s="23">
        <v>11.57</v>
      </c>
      <c r="D28" s="23">
        <v>5.44</v>
      </c>
      <c r="E28" s="23">
        <v>56.35</v>
      </c>
      <c r="F28" s="28">
        <v>315.79</v>
      </c>
      <c r="G28" s="302">
        <v>200</v>
      </c>
      <c r="H28" s="23">
        <v>27.17</v>
      </c>
      <c r="I28" s="23">
        <v>34.85</v>
      </c>
      <c r="J28" s="23">
        <v>40.12</v>
      </c>
      <c r="K28" s="303">
        <v>580.19</v>
      </c>
      <c r="L28" s="155">
        <v>3</v>
      </c>
      <c r="M28" s="155">
        <f>L28/3.4528</f>
        <v>0.8688600556070436</v>
      </c>
    </row>
    <row r="29" spans="1:13" ht="12.75">
      <c r="A29" s="57" t="s">
        <v>428</v>
      </c>
      <c r="B29" s="28">
        <v>30</v>
      </c>
      <c r="C29" s="23">
        <v>0.48</v>
      </c>
      <c r="D29" s="23">
        <v>17.4</v>
      </c>
      <c r="E29" s="23">
        <v>0.6</v>
      </c>
      <c r="F29" s="28">
        <v>160.22</v>
      </c>
      <c r="G29" s="28">
        <v>30</v>
      </c>
      <c r="H29" s="23">
        <v>0.48</v>
      </c>
      <c r="I29" s="23">
        <v>6</v>
      </c>
      <c r="J29" s="23">
        <v>0.62</v>
      </c>
      <c r="K29" s="28">
        <v>58.6</v>
      </c>
      <c r="L29" s="155">
        <v>0.3</v>
      </c>
      <c r="M29" s="155">
        <v>0.12</v>
      </c>
    </row>
    <row r="30" spans="1:13" ht="12.75">
      <c r="A30" s="57" t="s">
        <v>417</v>
      </c>
      <c r="B30" s="23">
        <v>200</v>
      </c>
      <c r="C30" s="23">
        <v>0.3</v>
      </c>
      <c r="D30" s="23">
        <v>0.05</v>
      </c>
      <c r="E30" s="23">
        <v>14.93</v>
      </c>
      <c r="F30" s="23">
        <v>62</v>
      </c>
      <c r="G30" s="23">
        <v>200</v>
      </c>
      <c r="H30" s="23">
        <v>0.3</v>
      </c>
      <c r="I30" s="23">
        <v>0.05</v>
      </c>
      <c r="J30" s="23">
        <v>14.93</v>
      </c>
      <c r="K30" s="23">
        <v>62</v>
      </c>
      <c r="L30" s="155">
        <v>0.6</v>
      </c>
      <c r="M30" s="155">
        <f>L30/3.4528</f>
        <v>0.17377201112140872</v>
      </c>
    </row>
    <row r="31" spans="1:13" ht="12.75">
      <c r="A31" s="57" t="s">
        <v>147</v>
      </c>
      <c r="B31" s="58">
        <v>0</v>
      </c>
      <c r="C31" s="23">
        <v>0</v>
      </c>
      <c r="D31" s="23">
        <v>0</v>
      </c>
      <c r="E31" s="23">
        <v>0</v>
      </c>
      <c r="F31" s="304">
        <v>0</v>
      </c>
      <c r="G31" s="299">
        <v>100</v>
      </c>
      <c r="H31" s="23">
        <v>1.52</v>
      </c>
      <c r="I31" s="23">
        <v>0.6</v>
      </c>
      <c r="J31" s="23">
        <v>27.88</v>
      </c>
      <c r="K31" s="298">
        <v>112</v>
      </c>
      <c r="L31" s="155">
        <v>0.5</v>
      </c>
      <c r="M31" s="155">
        <f>L31/3.4528</f>
        <v>0.1448100092678406</v>
      </c>
    </row>
    <row r="32" spans="1:13" ht="12.75">
      <c r="A32" s="44" t="s">
        <v>148</v>
      </c>
      <c r="B32" s="21"/>
      <c r="C32" s="22">
        <f>SUM(C26:C31)</f>
        <v>15.98</v>
      </c>
      <c r="D32" s="22">
        <f>SUM(D26:D31)</f>
        <v>29.16</v>
      </c>
      <c r="E32" s="22">
        <f>SUM(E26:E31)</f>
        <v>97.47999999999999</v>
      </c>
      <c r="F32" s="21">
        <f>SUM(F26:F31)</f>
        <v>716.69</v>
      </c>
      <c r="G32" s="21"/>
      <c r="H32" s="22">
        <f aca="true" t="shared" si="4" ref="H32:M32">SUM(H26:H31)</f>
        <v>33.1</v>
      </c>
      <c r="I32" s="22">
        <f t="shared" si="4"/>
        <v>47.77</v>
      </c>
      <c r="J32" s="22">
        <f t="shared" si="4"/>
        <v>109.15</v>
      </c>
      <c r="K32" s="45">
        <f t="shared" si="4"/>
        <v>991.4700000000001</v>
      </c>
      <c r="L32" s="166">
        <f t="shared" si="4"/>
        <v>5.1</v>
      </c>
      <c r="M32" s="166">
        <f t="shared" si="4"/>
        <v>1.5101760889712696</v>
      </c>
    </row>
    <row r="33" spans="1:13" ht="12.75">
      <c r="A33" s="22" t="s">
        <v>313</v>
      </c>
      <c r="B33" s="28"/>
      <c r="C33" s="23"/>
      <c r="D33" s="23"/>
      <c r="E33" s="23"/>
      <c r="F33" s="28"/>
      <c r="G33" s="57"/>
      <c r="H33" s="23"/>
      <c r="I33" s="23"/>
      <c r="J33" s="23"/>
      <c r="K33" s="57"/>
      <c r="L33" s="155"/>
      <c r="M33" s="155"/>
    </row>
    <row r="34" spans="1:13" ht="12.75">
      <c r="A34" s="300" t="s">
        <v>435</v>
      </c>
      <c r="B34" s="30" t="s">
        <v>31</v>
      </c>
      <c r="C34" s="23">
        <v>1.94</v>
      </c>
      <c r="D34" s="23">
        <v>7.74</v>
      </c>
      <c r="E34" s="23">
        <v>15.52</v>
      </c>
      <c r="F34" s="28">
        <v>139.46</v>
      </c>
      <c r="G34" s="30" t="s">
        <v>31</v>
      </c>
      <c r="H34" s="23">
        <v>1.94</v>
      </c>
      <c r="I34" s="23">
        <v>7.74</v>
      </c>
      <c r="J34" s="23">
        <v>15.52</v>
      </c>
      <c r="K34" s="28">
        <v>139.46</v>
      </c>
      <c r="L34" s="155">
        <v>0.5</v>
      </c>
      <c r="M34" s="155">
        <f>L34/3.4528</f>
        <v>0.1448100092678406</v>
      </c>
    </row>
    <row r="35" spans="1:13" ht="12.75">
      <c r="A35" s="297" t="s">
        <v>457</v>
      </c>
      <c r="B35" s="296">
        <v>20</v>
      </c>
      <c r="C35" s="23">
        <v>0.94</v>
      </c>
      <c r="D35" s="23">
        <v>0.14</v>
      </c>
      <c r="E35" s="23">
        <v>9.96</v>
      </c>
      <c r="F35" s="200">
        <v>39.4</v>
      </c>
      <c r="G35" s="296">
        <v>20</v>
      </c>
      <c r="H35" s="23">
        <v>0.94</v>
      </c>
      <c r="I35" s="23">
        <v>0.14</v>
      </c>
      <c r="J35" s="23">
        <v>9.96</v>
      </c>
      <c r="K35" s="200">
        <v>39.4</v>
      </c>
      <c r="L35" s="155">
        <v>0.2</v>
      </c>
      <c r="M35" s="155">
        <f aca="true" t="shared" si="5" ref="M35:M40">L35/3.4528</f>
        <v>0.05792400370713624</v>
      </c>
    </row>
    <row r="36" spans="1:13" ht="12.75">
      <c r="A36" s="57" t="s">
        <v>434</v>
      </c>
      <c r="B36" s="28">
        <v>75</v>
      </c>
      <c r="C36" s="23">
        <v>16.47</v>
      </c>
      <c r="D36" s="23">
        <v>17.7</v>
      </c>
      <c r="E36" s="23">
        <v>5.16</v>
      </c>
      <c r="F36" s="28">
        <v>247.26</v>
      </c>
      <c r="G36" s="28">
        <v>100</v>
      </c>
      <c r="H36" s="23">
        <v>16.47</v>
      </c>
      <c r="I36" s="23">
        <v>17.7</v>
      </c>
      <c r="J36" s="23">
        <v>5.16</v>
      </c>
      <c r="K36" s="28">
        <v>255.52</v>
      </c>
      <c r="L36" s="155">
        <v>2.9</v>
      </c>
      <c r="M36" s="155">
        <v>0.7</v>
      </c>
    </row>
    <row r="37" spans="1:13" ht="12.75">
      <c r="A37" s="57" t="s">
        <v>429</v>
      </c>
      <c r="B37" s="28" t="s">
        <v>154</v>
      </c>
      <c r="C37" s="23">
        <v>0.71</v>
      </c>
      <c r="D37" s="23">
        <v>5.21</v>
      </c>
      <c r="E37" s="23">
        <v>2.85</v>
      </c>
      <c r="F37" s="28">
        <v>60.86</v>
      </c>
      <c r="G37" s="47" t="s">
        <v>247</v>
      </c>
      <c r="H37" s="23">
        <v>0.95</v>
      </c>
      <c r="I37" s="23">
        <v>6.95</v>
      </c>
      <c r="J37" s="23">
        <v>3.8</v>
      </c>
      <c r="K37" s="298">
        <v>81.14</v>
      </c>
      <c r="L37" s="155">
        <v>0.4</v>
      </c>
      <c r="M37" s="155">
        <f t="shared" si="5"/>
        <v>0.11584800741427248</v>
      </c>
    </row>
    <row r="38" spans="1:13" ht="12.75">
      <c r="A38" s="57" t="s">
        <v>401</v>
      </c>
      <c r="B38" s="299">
        <v>100</v>
      </c>
      <c r="C38" s="23">
        <v>2.3</v>
      </c>
      <c r="D38" s="23">
        <v>0.47</v>
      </c>
      <c r="E38" s="23">
        <v>17.03</v>
      </c>
      <c r="F38" s="298">
        <v>80.6</v>
      </c>
      <c r="G38" s="299">
        <v>100</v>
      </c>
      <c r="H38" s="23">
        <v>2.3</v>
      </c>
      <c r="I38" s="23">
        <v>0.47</v>
      </c>
      <c r="J38" s="23">
        <v>17.03</v>
      </c>
      <c r="K38" s="298">
        <v>80.6</v>
      </c>
      <c r="L38" s="155">
        <v>0.5</v>
      </c>
      <c r="M38" s="155">
        <f t="shared" si="5"/>
        <v>0.1448100092678406</v>
      </c>
    </row>
    <row r="39" spans="1:13" ht="12.75">
      <c r="A39" s="57" t="s">
        <v>456</v>
      </c>
      <c r="B39" s="28">
        <v>100</v>
      </c>
      <c r="C39" s="23">
        <v>1.05</v>
      </c>
      <c r="D39" s="23">
        <v>9.81</v>
      </c>
      <c r="E39" s="23">
        <v>7.23</v>
      </c>
      <c r="F39" s="28">
        <v>113.28</v>
      </c>
      <c r="G39" s="28">
        <v>100</v>
      </c>
      <c r="H39" s="23">
        <v>1.05</v>
      </c>
      <c r="I39" s="23">
        <v>9.81</v>
      </c>
      <c r="J39" s="23">
        <v>7.23</v>
      </c>
      <c r="K39" s="28">
        <v>113.28</v>
      </c>
      <c r="L39" s="155">
        <v>0.6</v>
      </c>
      <c r="M39" s="155">
        <f t="shared" si="5"/>
        <v>0.17377201112140872</v>
      </c>
    </row>
    <row r="40" spans="1:13" ht="12.75">
      <c r="A40" s="311" t="s">
        <v>417</v>
      </c>
      <c r="B40" s="167">
        <v>200</v>
      </c>
      <c r="C40" s="23">
        <v>0.3</v>
      </c>
      <c r="D40" s="23">
        <v>0.05</v>
      </c>
      <c r="E40" s="23">
        <v>14.93</v>
      </c>
      <c r="F40" s="155">
        <v>62</v>
      </c>
      <c r="G40" s="167">
        <v>200</v>
      </c>
      <c r="H40" s="23">
        <v>0.3</v>
      </c>
      <c r="I40" s="23">
        <v>0.05</v>
      </c>
      <c r="J40" s="23">
        <v>14.93</v>
      </c>
      <c r="K40" s="155">
        <v>62</v>
      </c>
      <c r="L40" s="155">
        <v>0.6</v>
      </c>
      <c r="M40" s="155">
        <f t="shared" si="5"/>
        <v>0.17377201112140872</v>
      </c>
    </row>
    <row r="41" spans="1:13" ht="12.75">
      <c r="A41" s="44" t="s">
        <v>148</v>
      </c>
      <c r="B41" s="21"/>
      <c r="C41" s="22">
        <f>SUM(C34:C40)</f>
        <v>23.71</v>
      </c>
      <c r="D41" s="22">
        <f>SUM(D34:D40)</f>
        <v>41.12</v>
      </c>
      <c r="E41" s="22">
        <f>SUM(E34:E40)</f>
        <v>72.68</v>
      </c>
      <c r="F41" s="21">
        <f>SUM(F34:F40)</f>
        <v>742.86</v>
      </c>
      <c r="G41" s="21"/>
      <c r="H41" s="22">
        <f aca="true" t="shared" si="6" ref="H41:M41">SUM(H34:H40)</f>
        <v>23.95</v>
      </c>
      <c r="I41" s="22">
        <f t="shared" si="6"/>
        <v>42.86</v>
      </c>
      <c r="J41" s="22">
        <f t="shared" si="6"/>
        <v>73.63</v>
      </c>
      <c r="K41" s="45">
        <f t="shared" si="6"/>
        <v>771.4</v>
      </c>
      <c r="L41" s="166">
        <f t="shared" si="6"/>
        <v>5.699999999999999</v>
      </c>
      <c r="M41" s="166">
        <f t="shared" si="6"/>
        <v>1.5109360518999073</v>
      </c>
    </row>
    <row r="42" spans="1:13" ht="12.75">
      <c r="A42" s="22" t="s">
        <v>314</v>
      </c>
      <c r="B42" s="28"/>
      <c r="C42" s="23"/>
      <c r="D42" s="23"/>
      <c r="E42" s="23"/>
      <c r="F42" s="28"/>
      <c r="G42" s="57"/>
      <c r="H42" s="23"/>
      <c r="I42" s="23"/>
      <c r="J42" s="23"/>
      <c r="K42" s="57"/>
      <c r="L42" s="155"/>
      <c r="M42" s="155"/>
    </row>
    <row r="43" spans="1:13" ht="12.75">
      <c r="A43" s="300" t="s">
        <v>445</v>
      </c>
      <c r="B43" s="30" t="s">
        <v>31</v>
      </c>
      <c r="C43" s="23">
        <v>1.57</v>
      </c>
      <c r="D43" s="23">
        <v>6.5</v>
      </c>
      <c r="E43" s="23">
        <v>10.66</v>
      </c>
      <c r="F43" s="28">
        <v>104.49</v>
      </c>
      <c r="G43" s="30" t="s">
        <v>31</v>
      </c>
      <c r="H43" s="23">
        <v>1.57</v>
      </c>
      <c r="I43" s="23">
        <v>6.5</v>
      </c>
      <c r="J43" s="23">
        <v>10.66</v>
      </c>
      <c r="K43" s="28">
        <v>104.49</v>
      </c>
      <c r="L43" s="155">
        <v>0.45</v>
      </c>
      <c r="M43" s="155">
        <f>L43/3.4528</f>
        <v>0.13032900834105654</v>
      </c>
    </row>
    <row r="44" spans="1:13" ht="12.75">
      <c r="A44" s="297" t="s">
        <v>457</v>
      </c>
      <c r="B44" s="296">
        <v>20</v>
      </c>
      <c r="C44" s="23">
        <v>0.94</v>
      </c>
      <c r="D44" s="23">
        <v>0.14</v>
      </c>
      <c r="E44" s="23">
        <v>9.96</v>
      </c>
      <c r="F44" s="200">
        <v>39.4</v>
      </c>
      <c r="G44" s="296">
        <v>20</v>
      </c>
      <c r="H44" s="23">
        <v>0.94</v>
      </c>
      <c r="I44" s="23">
        <v>0.14</v>
      </c>
      <c r="J44" s="23">
        <v>9.96</v>
      </c>
      <c r="K44" s="200">
        <v>39.4</v>
      </c>
      <c r="L44" s="155">
        <v>0.2</v>
      </c>
      <c r="M44" s="155">
        <f aca="true" t="shared" si="7" ref="M44:M49">L44/3.4528</f>
        <v>0.05792400370713624</v>
      </c>
    </row>
    <row r="45" spans="1:13" ht="12.75">
      <c r="A45" s="57" t="s">
        <v>403</v>
      </c>
      <c r="B45" s="28">
        <v>75</v>
      </c>
      <c r="C45" s="23">
        <v>14.72</v>
      </c>
      <c r="D45" s="23">
        <v>12.46</v>
      </c>
      <c r="E45" s="23">
        <v>6.35</v>
      </c>
      <c r="F45" s="28">
        <v>194.41</v>
      </c>
      <c r="G45" s="28">
        <v>100</v>
      </c>
      <c r="H45" s="23">
        <v>19.62</v>
      </c>
      <c r="I45" s="23">
        <v>16.61</v>
      </c>
      <c r="J45" s="23">
        <v>8.47</v>
      </c>
      <c r="K45" s="298">
        <v>259.21</v>
      </c>
      <c r="L45" s="155">
        <v>2.6</v>
      </c>
      <c r="M45" s="155">
        <v>0.68</v>
      </c>
    </row>
    <row r="46" spans="1:13" ht="12.75">
      <c r="A46" s="57" t="s">
        <v>429</v>
      </c>
      <c r="B46" s="28" t="s">
        <v>161</v>
      </c>
      <c r="C46" s="23">
        <v>0.47</v>
      </c>
      <c r="D46" s="23">
        <v>3.48</v>
      </c>
      <c r="E46" s="23">
        <v>1.9</v>
      </c>
      <c r="F46" s="28">
        <v>40.57</v>
      </c>
      <c r="G46" s="47" t="s">
        <v>247</v>
      </c>
      <c r="H46" s="23">
        <v>0.95</v>
      </c>
      <c r="I46" s="23">
        <v>6.95</v>
      </c>
      <c r="J46" s="23">
        <v>3.8</v>
      </c>
      <c r="K46" s="298">
        <v>81.14</v>
      </c>
      <c r="L46" s="155">
        <v>0.4</v>
      </c>
      <c r="M46" s="155">
        <f t="shared" si="7"/>
        <v>0.11584800741427248</v>
      </c>
    </row>
    <row r="47" spans="1:13" ht="12.75">
      <c r="A47" s="57" t="s">
        <v>401</v>
      </c>
      <c r="B47" s="299">
        <v>100</v>
      </c>
      <c r="C47" s="23">
        <v>2.3</v>
      </c>
      <c r="D47" s="23">
        <v>0.47</v>
      </c>
      <c r="E47" s="23">
        <v>17.03</v>
      </c>
      <c r="F47" s="298">
        <v>80.6</v>
      </c>
      <c r="G47" s="299">
        <v>100</v>
      </c>
      <c r="H47" s="23">
        <v>2.3</v>
      </c>
      <c r="I47" s="23">
        <v>0.47</v>
      </c>
      <c r="J47" s="23">
        <v>17.03</v>
      </c>
      <c r="K47" s="298">
        <v>80.6</v>
      </c>
      <c r="L47" s="155">
        <v>0.5</v>
      </c>
      <c r="M47" s="155">
        <f t="shared" si="7"/>
        <v>0.1448100092678406</v>
      </c>
    </row>
    <row r="48" spans="1:13" ht="12.75">
      <c r="A48" s="57" t="s">
        <v>402</v>
      </c>
      <c r="B48" s="28">
        <v>100</v>
      </c>
      <c r="C48" s="23">
        <v>1.6</v>
      </c>
      <c r="D48" s="23">
        <v>0.1</v>
      </c>
      <c r="E48" s="23">
        <v>11</v>
      </c>
      <c r="F48" s="28">
        <v>42.93</v>
      </c>
      <c r="G48" s="28">
        <v>100</v>
      </c>
      <c r="H48" s="23">
        <v>1.6</v>
      </c>
      <c r="I48" s="23">
        <v>0.1</v>
      </c>
      <c r="J48" s="23">
        <v>11</v>
      </c>
      <c r="K48" s="28">
        <v>42.93</v>
      </c>
      <c r="L48" s="155">
        <v>0.5</v>
      </c>
      <c r="M48" s="155">
        <f t="shared" si="7"/>
        <v>0.1448100092678406</v>
      </c>
    </row>
    <row r="49" spans="1:13" ht="12.75">
      <c r="A49" s="57" t="s">
        <v>38</v>
      </c>
      <c r="B49" s="23">
        <v>200</v>
      </c>
      <c r="C49" s="23">
        <v>0.3</v>
      </c>
      <c r="D49" s="23">
        <v>0.05</v>
      </c>
      <c r="E49" s="23">
        <v>14.93</v>
      </c>
      <c r="F49" s="23">
        <v>62</v>
      </c>
      <c r="G49" s="23">
        <v>200</v>
      </c>
      <c r="H49" s="23">
        <v>1</v>
      </c>
      <c r="I49" s="23">
        <v>0.2</v>
      </c>
      <c r="J49" s="23">
        <v>19.6</v>
      </c>
      <c r="K49" s="23">
        <v>84</v>
      </c>
      <c r="L49" s="155">
        <v>0.8</v>
      </c>
      <c r="M49" s="155">
        <f t="shared" si="7"/>
        <v>0.23169601482854496</v>
      </c>
    </row>
    <row r="50" spans="1:13" ht="12.75">
      <c r="A50" s="44" t="s">
        <v>148</v>
      </c>
      <c r="B50" s="21"/>
      <c r="C50" s="22">
        <f>SUM(C43:C49)</f>
        <v>21.900000000000002</v>
      </c>
      <c r="D50" s="22">
        <f>SUM(D43:D49)</f>
        <v>23.200000000000003</v>
      </c>
      <c r="E50" s="22">
        <f>SUM(E43:E49)</f>
        <v>71.83</v>
      </c>
      <c r="F50" s="21">
        <f>SUM(F43:F49)</f>
        <v>564.3999999999999</v>
      </c>
      <c r="G50" s="21"/>
      <c r="H50" s="22">
        <f aca="true" t="shared" si="8" ref="H50:M50">SUM(H43:H49)</f>
        <v>27.980000000000004</v>
      </c>
      <c r="I50" s="22">
        <f t="shared" si="8"/>
        <v>30.97</v>
      </c>
      <c r="J50" s="22">
        <f t="shared" si="8"/>
        <v>80.52000000000001</v>
      </c>
      <c r="K50" s="45">
        <f t="shared" si="8"/>
        <v>691.7699999999999</v>
      </c>
      <c r="L50" s="166">
        <f t="shared" si="8"/>
        <v>5.45</v>
      </c>
      <c r="M50" s="166">
        <f t="shared" si="8"/>
        <v>1.5054170528266915</v>
      </c>
    </row>
    <row r="51" spans="1:13" ht="12.75">
      <c r="A51" s="314"/>
      <c r="B51" s="315"/>
      <c r="C51" s="185"/>
      <c r="D51" s="185"/>
      <c r="E51" s="185"/>
      <c r="F51" s="315"/>
      <c r="G51" s="315"/>
      <c r="H51" s="185"/>
      <c r="I51" s="185"/>
      <c r="J51" s="185"/>
      <c r="K51" s="316"/>
      <c r="L51" s="146"/>
      <c r="M51" s="84"/>
    </row>
    <row r="52" spans="1:13" ht="12.75">
      <c r="A52" s="314" t="s">
        <v>462</v>
      </c>
      <c r="B52" s="315"/>
      <c r="C52" s="185"/>
      <c r="D52" s="185"/>
      <c r="E52" s="185"/>
      <c r="F52" s="315"/>
      <c r="G52" s="315"/>
      <c r="H52" s="185"/>
      <c r="I52" s="185"/>
      <c r="J52" s="185"/>
      <c r="K52" s="316"/>
      <c r="L52" s="146"/>
      <c r="M52" s="84"/>
    </row>
    <row r="53" spans="1:13" ht="12.75">
      <c r="A53" s="314"/>
      <c r="B53" s="315"/>
      <c r="C53" s="185"/>
      <c r="D53" s="185"/>
      <c r="E53" s="185"/>
      <c r="F53" s="315"/>
      <c r="G53" s="315"/>
      <c r="H53" s="185"/>
      <c r="I53" s="185"/>
      <c r="J53" s="185"/>
      <c r="K53" s="316"/>
      <c r="L53" s="146"/>
      <c r="M53" s="84"/>
    </row>
    <row r="54" spans="1:13" ht="12.75">
      <c r="A54" s="314"/>
      <c r="B54" s="315"/>
      <c r="C54" s="185"/>
      <c r="D54" s="185"/>
      <c r="E54" s="185"/>
      <c r="F54" s="315"/>
      <c r="G54" s="315"/>
      <c r="H54" s="185"/>
      <c r="I54" s="185"/>
      <c r="J54" s="185"/>
      <c r="K54" s="316"/>
      <c r="L54" s="146"/>
      <c r="M54" s="84"/>
    </row>
    <row r="55" spans="1:13" ht="12.75">
      <c r="A55" s="314"/>
      <c r="B55" s="315"/>
      <c r="C55" s="185"/>
      <c r="D55" s="185"/>
      <c r="E55" s="185"/>
      <c r="F55" s="315"/>
      <c r="G55" s="315"/>
      <c r="H55" s="185"/>
      <c r="I55" s="185"/>
      <c r="J55" s="185"/>
      <c r="K55" s="316"/>
      <c r="L55" s="146"/>
      <c r="M55" s="84"/>
    </row>
    <row r="56" spans="1:13" ht="12.75">
      <c r="A56" s="314"/>
      <c r="B56" s="315"/>
      <c r="C56" s="185"/>
      <c r="D56" s="185"/>
      <c r="E56" s="185"/>
      <c r="F56" s="315"/>
      <c r="G56" s="315"/>
      <c r="H56" s="185"/>
      <c r="I56" s="185"/>
      <c r="J56" s="185"/>
      <c r="K56" s="316"/>
      <c r="L56" s="146"/>
      <c r="M56" s="84"/>
    </row>
    <row r="57" spans="1:13" ht="12.75">
      <c r="A57" s="314"/>
      <c r="B57" s="315"/>
      <c r="C57" s="185"/>
      <c r="D57" s="185"/>
      <c r="E57" s="185"/>
      <c r="F57" s="315"/>
      <c r="G57" s="315"/>
      <c r="H57" s="185"/>
      <c r="I57" s="185"/>
      <c r="J57" s="185"/>
      <c r="K57" s="316"/>
      <c r="L57" s="146"/>
      <c r="M57" s="84"/>
    </row>
    <row r="58" spans="1:13" ht="12.75">
      <c r="A58" s="314"/>
      <c r="B58" s="315"/>
      <c r="C58" s="185"/>
      <c r="D58" s="185"/>
      <c r="E58" s="185"/>
      <c r="F58" s="315"/>
      <c r="G58" s="315"/>
      <c r="H58" s="185"/>
      <c r="I58" s="185"/>
      <c r="J58" s="185"/>
      <c r="K58" s="316"/>
      <c r="L58" s="146"/>
      <c r="M58" s="84"/>
    </row>
    <row r="59" spans="1:13" ht="12.75">
      <c r="A59" s="314"/>
      <c r="B59" s="315"/>
      <c r="C59" s="185"/>
      <c r="D59" s="185"/>
      <c r="E59" s="185"/>
      <c r="F59" s="315"/>
      <c r="G59" s="315"/>
      <c r="H59" s="185"/>
      <c r="I59" s="185"/>
      <c r="J59" s="185"/>
      <c r="K59" s="316"/>
      <c r="L59" s="146"/>
      <c r="M59" s="84"/>
    </row>
    <row r="60" spans="1:13" ht="12.75">
      <c r="A60" s="314"/>
      <c r="B60" s="315"/>
      <c r="C60" s="185"/>
      <c r="D60" s="185"/>
      <c r="E60" s="185"/>
      <c r="F60" s="315"/>
      <c r="G60" s="315"/>
      <c r="H60" s="185"/>
      <c r="I60" s="185"/>
      <c r="J60" s="185"/>
      <c r="K60" s="316"/>
      <c r="L60" s="146"/>
      <c r="M60" s="84"/>
    </row>
    <row r="61" ht="12.75">
      <c r="A61" t="s">
        <v>413</v>
      </c>
    </row>
    <row r="62" spans="1:4" ht="12.75">
      <c r="A62" s="35"/>
      <c r="B62" s="35"/>
      <c r="C62" s="35"/>
      <c r="D62" s="35"/>
    </row>
    <row r="63" spans="1:4" ht="12.75">
      <c r="A63" s="35" t="s">
        <v>379</v>
      </c>
      <c r="B63" s="35"/>
      <c r="C63" s="35"/>
      <c r="D63" s="35"/>
    </row>
    <row r="64" spans="1:11" ht="12.75">
      <c r="A64" s="35" t="s">
        <v>418</v>
      </c>
      <c r="B64" s="35"/>
      <c r="C64" s="35"/>
      <c r="D64" s="35"/>
      <c r="K64" t="s">
        <v>454</v>
      </c>
    </row>
    <row r="65" spans="1:13" ht="12.75">
      <c r="A65" s="35" t="s">
        <v>455</v>
      </c>
      <c r="B65" s="315"/>
      <c r="C65" s="185"/>
      <c r="D65" s="185"/>
      <c r="E65" s="185"/>
      <c r="F65" s="315"/>
      <c r="G65" s="315"/>
      <c r="H65" s="185"/>
      <c r="I65" s="185"/>
      <c r="J65" s="185"/>
      <c r="K65" s="316"/>
      <c r="L65" s="146"/>
      <c r="M65" s="84"/>
    </row>
    <row r="66" spans="1:13" ht="12.75">
      <c r="A66" s="314"/>
      <c r="B66" s="315"/>
      <c r="C66" s="185"/>
      <c r="D66" s="185"/>
      <c r="E66" s="185"/>
      <c r="F66" s="315"/>
      <c r="G66" s="315"/>
      <c r="H66" s="185"/>
      <c r="I66" s="185"/>
      <c r="J66" s="185"/>
      <c r="K66" s="316"/>
      <c r="L66" s="146"/>
      <c r="M66" s="88" t="s">
        <v>437</v>
      </c>
    </row>
    <row r="67" spans="1:13" ht="12.75">
      <c r="A67" s="163" t="s">
        <v>1</v>
      </c>
      <c r="B67" s="163" t="s">
        <v>271</v>
      </c>
      <c r="C67" s="163" t="s">
        <v>135</v>
      </c>
      <c r="D67" s="163" t="s">
        <v>136</v>
      </c>
      <c r="E67" s="163" t="s">
        <v>270</v>
      </c>
      <c r="F67" s="163" t="s">
        <v>137</v>
      </c>
      <c r="G67" s="163" t="s">
        <v>134</v>
      </c>
      <c r="H67" s="163" t="s">
        <v>135</v>
      </c>
      <c r="I67" s="163" t="s">
        <v>136</v>
      </c>
      <c r="J67" s="163" t="s">
        <v>270</v>
      </c>
      <c r="K67" s="163" t="s">
        <v>137</v>
      </c>
      <c r="L67" s="165" t="s">
        <v>415</v>
      </c>
      <c r="M67" s="163" t="s">
        <v>425</v>
      </c>
    </row>
    <row r="68" spans="1:13" ht="12.75">
      <c r="A68" s="22" t="s">
        <v>310</v>
      </c>
      <c r="B68" s="23"/>
      <c r="C68" s="23"/>
      <c r="D68" s="23"/>
      <c r="E68" s="23"/>
      <c r="F68" s="23"/>
      <c r="G68" s="157"/>
      <c r="H68" s="23"/>
      <c r="I68" s="23"/>
      <c r="J68" s="23"/>
      <c r="K68" s="157"/>
      <c r="L68" s="23"/>
      <c r="M68" s="157"/>
    </row>
    <row r="69" spans="1:13" ht="12.75">
      <c r="A69" s="223" t="s">
        <v>446</v>
      </c>
      <c r="B69" s="200">
        <v>200</v>
      </c>
      <c r="C69" s="23">
        <v>4.58</v>
      </c>
      <c r="D69" s="23">
        <v>4.28</v>
      </c>
      <c r="E69" s="23">
        <v>18.03</v>
      </c>
      <c r="F69" s="23">
        <v>121.04</v>
      </c>
      <c r="G69" s="200">
        <v>200</v>
      </c>
      <c r="H69" s="23">
        <v>4.58</v>
      </c>
      <c r="I69" s="23">
        <v>4.28</v>
      </c>
      <c r="J69" s="23">
        <v>18.03</v>
      </c>
      <c r="K69" s="23">
        <v>121.04</v>
      </c>
      <c r="L69" s="155">
        <v>0.5</v>
      </c>
      <c r="M69" s="155">
        <f aca="true" t="shared" si="9" ref="M69:M74">L69/3.4528</f>
        <v>0.1448100092678406</v>
      </c>
    </row>
    <row r="70" spans="1:13" ht="12.75">
      <c r="A70" s="297" t="s">
        <v>395</v>
      </c>
      <c r="B70" s="296">
        <v>20</v>
      </c>
      <c r="C70" s="23">
        <v>1.74</v>
      </c>
      <c r="D70" s="23">
        <v>0.38</v>
      </c>
      <c r="E70" s="23">
        <v>10.32</v>
      </c>
      <c r="F70" s="200">
        <v>53</v>
      </c>
      <c r="G70" s="296">
        <v>20</v>
      </c>
      <c r="H70" s="23">
        <v>1.74</v>
      </c>
      <c r="I70" s="23">
        <v>0.38</v>
      </c>
      <c r="J70" s="23">
        <v>10.32</v>
      </c>
      <c r="K70" s="200">
        <v>53</v>
      </c>
      <c r="L70" s="155">
        <v>0.25</v>
      </c>
      <c r="M70" s="155">
        <f t="shared" si="9"/>
        <v>0.0724050046339203</v>
      </c>
    </row>
    <row r="71" spans="1:13" ht="12.75">
      <c r="A71" s="157" t="s">
        <v>458</v>
      </c>
      <c r="B71" s="23" t="s">
        <v>23</v>
      </c>
      <c r="C71" s="23">
        <v>22.01</v>
      </c>
      <c r="D71" s="23">
        <v>10.89</v>
      </c>
      <c r="E71" s="23">
        <v>44.22</v>
      </c>
      <c r="F71" s="23">
        <v>359.28</v>
      </c>
      <c r="G71" s="167" t="s">
        <v>249</v>
      </c>
      <c r="H71" s="23">
        <v>33.72</v>
      </c>
      <c r="I71" s="23">
        <v>26.71</v>
      </c>
      <c r="J71" s="23">
        <v>33.46</v>
      </c>
      <c r="K71" s="155">
        <v>503.81</v>
      </c>
      <c r="L71" s="155">
        <v>3</v>
      </c>
      <c r="M71" s="155">
        <f t="shared" si="9"/>
        <v>0.8688600556070436</v>
      </c>
    </row>
    <row r="72" spans="1:13" ht="12.75">
      <c r="A72" s="157" t="s">
        <v>407</v>
      </c>
      <c r="B72" s="23">
        <v>100</v>
      </c>
      <c r="C72" s="23">
        <v>1.29</v>
      </c>
      <c r="D72" s="23">
        <v>9.77</v>
      </c>
      <c r="E72" s="23">
        <v>5.72</v>
      </c>
      <c r="F72" s="23">
        <v>107.28</v>
      </c>
      <c r="G72" s="167">
        <v>100</v>
      </c>
      <c r="H72" s="23">
        <v>1.29</v>
      </c>
      <c r="I72" s="23">
        <v>9.77</v>
      </c>
      <c r="J72" s="23">
        <v>5.72</v>
      </c>
      <c r="K72" s="155">
        <v>107.28</v>
      </c>
      <c r="L72" s="155">
        <v>0.5</v>
      </c>
      <c r="M72" s="155">
        <f t="shared" si="9"/>
        <v>0.1448100092678406</v>
      </c>
    </row>
    <row r="73" spans="1:13" ht="12.75">
      <c r="A73" s="157" t="s">
        <v>417</v>
      </c>
      <c r="B73" s="26">
        <v>200</v>
      </c>
      <c r="C73" s="23">
        <v>0.3</v>
      </c>
      <c r="D73" s="23">
        <v>0.05</v>
      </c>
      <c r="E73" s="23">
        <v>14.93</v>
      </c>
      <c r="F73" s="306">
        <v>62</v>
      </c>
      <c r="G73" s="160">
        <v>200</v>
      </c>
      <c r="H73" s="23">
        <v>0.3</v>
      </c>
      <c r="I73" s="23">
        <v>0.05</v>
      </c>
      <c r="J73" s="23">
        <v>14.93</v>
      </c>
      <c r="K73" s="161">
        <v>62</v>
      </c>
      <c r="L73" s="155">
        <v>0.6</v>
      </c>
      <c r="M73" s="155">
        <f t="shared" si="9"/>
        <v>0.17377201112140872</v>
      </c>
    </row>
    <row r="74" spans="1:13" ht="12.75">
      <c r="A74" s="175" t="s">
        <v>148</v>
      </c>
      <c r="B74" s="22"/>
      <c r="C74" s="22">
        <f>SUM(C69:C73)</f>
        <v>29.92</v>
      </c>
      <c r="D74" s="22">
        <f>SUM(D69:D73)</f>
        <v>25.37</v>
      </c>
      <c r="E74" s="22">
        <f>SUM(E69:E73)</f>
        <v>93.22</v>
      </c>
      <c r="F74" s="22">
        <f>SUM(F69:F73)</f>
        <v>702.5999999999999</v>
      </c>
      <c r="G74" s="22"/>
      <c r="H74" s="22">
        <f>SUM(H69:H73)</f>
        <v>41.629999999999995</v>
      </c>
      <c r="I74" s="22">
        <f>SUM(I69:I73)</f>
        <v>41.19</v>
      </c>
      <c r="J74" s="22">
        <f>SUM(J69:J73)</f>
        <v>82.46000000000001</v>
      </c>
      <c r="K74" s="176">
        <f>SUM(K69:K73)</f>
        <v>847.13</v>
      </c>
      <c r="L74" s="166">
        <f>SUM(L69:L73)</f>
        <v>4.85</v>
      </c>
      <c r="M74" s="166">
        <f t="shared" si="9"/>
        <v>1.4046570898980537</v>
      </c>
    </row>
    <row r="75" spans="1:13" ht="12.75">
      <c r="A75" s="22" t="s">
        <v>311</v>
      </c>
      <c r="B75" s="23"/>
      <c r="C75" s="23"/>
      <c r="D75" s="23"/>
      <c r="E75" s="23"/>
      <c r="F75" s="23"/>
      <c r="G75" s="157"/>
      <c r="H75" s="23"/>
      <c r="I75" s="23"/>
      <c r="J75" s="23"/>
      <c r="K75" s="157"/>
      <c r="L75" s="155"/>
      <c r="M75" s="155"/>
    </row>
    <row r="76" spans="1:13" ht="12.75">
      <c r="A76" s="223" t="s">
        <v>435</v>
      </c>
      <c r="B76" s="200">
        <v>200</v>
      </c>
      <c r="C76" s="23">
        <v>4.45</v>
      </c>
      <c r="D76" s="23">
        <v>6.07</v>
      </c>
      <c r="E76" s="23">
        <v>17.94</v>
      </c>
      <c r="F76" s="23">
        <v>140.64</v>
      </c>
      <c r="G76" s="200">
        <v>200</v>
      </c>
      <c r="H76" s="23">
        <v>4.45</v>
      </c>
      <c r="I76" s="23">
        <v>6.07</v>
      </c>
      <c r="J76" s="23">
        <v>17.94</v>
      </c>
      <c r="K76" s="23">
        <v>140.64</v>
      </c>
      <c r="L76" s="155">
        <v>0.4</v>
      </c>
      <c r="M76" s="155">
        <f>L76/3.4528</f>
        <v>0.11584800741427248</v>
      </c>
    </row>
    <row r="77" spans="1:13" ht="12.75">
      <c r="A77" s="319" t="s">
        <v>457</v>
      </c>
      <c r="B77" s="23">
        <v>200</v>
      </c>
      <c r="C77" s="23">
        <v>29.91</v>
      </c>
      <c r="D77" s="23">
        <v>18.17</v>
      </c>
      <c r="E77" s="23">
        <v>35.65</v>
      </c>
      <c r="F77" s="23">
        <v>428.72</v>
      </c>
      <c r="G77" s="200">
        <v>20</v>
      </c>
      <c r="H77" s="23">
        <v>29.91</v>
      </c>
      <c r="I77" s="23">
        <v>18.17</v>
      </c>
      <c r="J77" s="23">
        <v>35.65</v>
      </c>
      <c r="K77" s="23">
        <v>39.4</v>
      </c>
      <c r="L77" s="155">
        <v>3</v>
      </c>
      <c r="M77" s="155">
        <v>0.06</v>
      </c>
    </row>
    <row r="78" spans="1:13" ht="12.75">
      <c r="A78" s="312" t="s">
        <v>416</v>
      </c>
      <c r="B78" s="23">
        <v>30</v>
      </c>
      <c r="C78" s="23">
        <v>0.09</v>
      </c>
      <c r="D78" s="23">
        <v>0</v>
      </c>
      <c r="E78" s="23">
        <v>21.27</v>
      </c>
      <c r="F78" s="23">
        <v>81.3</v>
      </c>
      <c r="G78" s="167" t="s">
        <v>192</v>
      </c>
      <c r="H78" s="23">
        <v>0.09</v>
      </c>
      <c r="I78" s="23">
        <v>0</v>
      </c>
      <c r="J78" s="23">
        <v>21.27</v>
      </c>
      <c r="K78" s="23">
        <v>428.72</v>
      </c>
      <c r="L78" s="155">
        <v>0.3</v>
      </c>
      <c r="M78" s="155">
        <f>L77/3.4528</f>
        <v>0.8688600556070436</v>
      </c>
    </row>
    <row r="79" spans="1:13" ht="12.75">
      <c r="A79" s="157" t="s">
        <v>396</v>
      </c>
      <c r="B79" s="23">
        <v>200</v>
      </c>
      <c r="C79" s="23">
        <v>0.3</v>
      </c>
      <c r="D79" s="23">
        <v>0.05</v>
      </c>
      <c r="E79" s="23">
        <v>14.93</v>
      </c>
      <c r="F79" s="23">
        <v>62</v>
      </c>
      <c r="G79" s="23">
        <v>30</v>
      </c>
      <c r="H79" s="23">
        <v>0.3</v>
      </c>
      <c r="I79" s="23">
        <v>0.05</v>
      </c>
      <c r="J79" s="23">
        <v>14.93</v>
      </c>
      <c r="K79" s="23">
        <v>81.3</v>
      </c>
      <c r="L79" s="155">
        <v>0.6</v>
      </c>
      <c r="M79" s="155">
        <f>L78/3.4528</f>
        <v>0.08688600556070436</v>
      </c>
    </row>
    <row r="80" spans="1:13" ht="12.75">
      <c r="A80" s="57" t="s">
        <v>417</v>
      </c>
      <c r="B80" s="26">
        <v>0</v>
      </c>
      <c r="C80" s="23">
        <v>0</v>
      </c>
      <c r="D80" s="23">
        <v>0</v>
      </c>
      <c r="E80" s="23">
        <v>0</v>
      </c>
      <c r="F80" s="306">
        <v>0</v>
      </c>
      <c r="G80" s="23">
        <v>200</v>
      </c>
      <c r="H80" s="23">
        <v>1.52</v>
      </c>
      <c r="I80" s="23">
        <v>0.6</v>
      </c>
      <c r="J80" s="23">
        <v>27.88</v>
      </c>
      <c r="K80" s="23">
        <v>62</v>
      </c>
      <c r="L80" s="155">
        <v>0.5</v>
      </c>
      <c r="M80" s="155">
        <f>L79/3.4528</f>
        <v>0.17377201112140872</v>
      </c>
    </row>
    <row r="81" spans="1:13" ht="12.75">
      <c r="A81" s="157" t="s">
        <v>147</v>
      </c>
      <c r="B81" s="22"/>
      <c r="C81" s="22">
        <f>SUM(C76:C80)</f>
        <v>34.75</v>
      </c>
      <c r="D81" s="22">
        <f>SUM(D76:D80)</f>
        <v>24.290000000000003</v>
      </c>
      <c r="E81" s="22">
        <f>SUM(E76:E80)</f>
        <v>89.78999999999999</v>
      </c>
      <c r="F81" s="22">
        <f>SUM(F76:F80)</f>
        <v>712.66</v>
      </c>
      <c r="G81" s="160">
        <v>100</v>
      </c>
      <c r="H81" s="22">
        <f>SUM(H76:H80)</f>
        <v>36.27</v>
      </c>
      <c r="I81" s="22">
        <f>SUM(I76:I80)</f>
        <v>24.890000000000004</v>
      </c>
      <c r="J81" s="22">
        <f>SUM(J76:J80)</f>
        <v>117.66999999999999</v>
      </c>
      <c r="K81" s="161">
        <v>112</v>
      </c>
      <c r="L81" s="166">
        <f>SUM(L76:L80)</f>
        <v>4.8</v>
      </c>
      <c r="M81" s="155">
        <f>L80/3.4528</f>
        <v>0.1448100092678406</v>
      </c>
    </row>
    <row r="82" spans="1:13" ht="12.75">
      <c r="A82" s="175" t="s">
        <v>148</v>
      </c>
      <c r="B82" s="23"/>
      <c r="C82" s="23"/>
      <c r="D82" s="23"/>
      <c r="E82" s="23"/>
      <c r="F82" s="23"/>
      <c r="G82" s="22"/>
      <c r="H82" s="23"/>
      <c r="I82" s="23"/>
      <c r="J82" s="23"/>
      <c r="K82" s="176">
        <f>SUM(K76:K81)</f>
        <v>864.06</v>
      </c>
      <c r="L82" s="155"/>
      <c r="M82" s="166">
        <v>1.45</v>
      </c>
    </row>
    <row r="83" spans="1:13" ht="12.75">
      <c r="A83" s="22" t="s">
        <v>312</v>
      </c>
      <c r="B83" s="200" t="s">
        <v>31</v>
      </c>
      <c r="C83" s="23">
        <v>4.65</v>
      </c>
      <c r="D83" s="23">
        <v>4.33</v>
      </c>
      <c r="E83" s="23">
        <v>18.34</v>
      </c>
      <c r="F83" s="23">
        <v>119.44</v>
      </c>
      <c r="G83" s="157"/>
      <c r="H83" s="23">
        <v>4.65</v>
      </c>
      <c r="I83" s="23">
        <v>4.33</v>
      </c>
      <c r="J83" s="23">
        <v>18.34</v>
      </c>
      <c r="K83" s="157"/>
      <c r="L83" s="155">
        <v>0.5</v>
      </c>
      <c r="M83" s="155"/>
    </row>
    <row r="84" spans="1:13" ht="12.75">
      <c r="A84" s="223" t="s">
        <v>447</v>
      </c>
      <c r="B84" s="28">
        <v>75</v>
      </c>
      <c r="C84" s="23">
        <v>15.82</v>
      </c>
      <c r="D84" s="23">
        <v>21.11</v>
      </c>
      <c r="E84" s="23">
        <v>5.37</v>
      </c>
      <c r="F84" s="28">
        <v>277.4</v>
      </c>
      <c r="G84" s="200" t="s">
        <v>31</v>
      </c>
      <c r="H84" s="23">
        <v>21.09</v>
      </c>
      <c r="I84" s="23">
        <v>28.15</v>
      </c>
      <c r="J84" s="23">
        <v>7.17</v>
      </c>
      <c r="K84" s="23">
        <v>119.44</v>
      </c>
      <c r="L84" s="155">
        <v>2.9</v>
      </c>
      <c r="M84" s="155">
        <f>L83/3.4528</f>
        <v>0.1448100092678406</v>
      </c>
    </row>
    <row r="85" spans="1:13" ht="12.75">
      <c r="A85" s="57" t="s">
        <v>404</v>
      </c>
      <c r="B85" s="28">
        <v>30</v>
      </c>
      <c r="C85" s="23">
        <v>0.08</v>
      </c>
      <c r="D85" s="23">
        <v>9.3</v>
      </c>
      <c r="E85" s="23">
        <v>0.09</v>
      </c>
      <c r="F85" s="28">
        <v>83.7</v>
      </c>
      <c r="G85" s="299">
        <v>100</v>
      </c>
      <c r="H85" s="23">
        <v>0.08</v>
      </c>
      <c r="I85" s="23">
        <v>9.3</v>
      </c>
      <c r="J85" s="23">
        <v>0.09</v>
      </c>
      <c r="K85" s="298">
        <v>363.55</v>
      </c>
      <c r="L85" s="155">
        <v>0.4</v>
      </c>
      <c r="M85" s="155">
        <f aca="true" t="shared" si="10" ref="M85:M90">L84/3.4528</f>
        <v>0.8398980537534755</v>
      </c>
    </row>
    <row r="86" spans="1:13" ht="12.75">
      <c r="A86" s="57" t="s">
        <v>430</v>
      </c>
      <c r="B86" s="28">
        <v>100</v>
      </c>
      <c r="C86" s="23">
        <v>2.3</v>
      </c>
      <c r="D86" s="23">
        <v>0.47</v>
      </c>
      <c r="E86" s="23">
        <v>17.03</v>
      </c>
      <c r="F86" s="298">
        <v>80.6</v>
      </c>
      <c r="G86" s="28">
        <v>30</v>
      </c>
      <c r="H86" s="23">
        <v>2.06</v>
      </c>
      <c r="I86" s="23">
        <v>0.1</v>
      </c>
      <c r="J86" s="23">
        <v>18.85</v>
      </c>
      <c r="K86" s="28">
        <v>83.7</v>
      </c>
      <c r="L86" s="155">
        <v>0.4</v>
      </c>
      <c r="M86" s="155">
        <f t="shared" si="10"/>
        <v>0.11584800741427248</v>
      </c>
    </row>
    <row r="87" spans="1:13" ht="12.75">
      <c r="A87" s="57" t="s">
        <v>421</v>
      </c>
      <c r="B87" s="28">
        <v>100</v>
      </c>
      <c r="C87" s="23">
        <v>1.05</v>
      </c>
      <c r="D87" s="23">
        <v>5.05</v>
      </c>
      <c r="E87" s="23">
        <v>8.78</v>
      </c>
      <c r="F87" s="28">
        <v>79.96</v>
      </c>
      <c r="G87" s="299">
        <v>100</v>
      </c>
      <c r="H87" s="23">
        <v>1.05</v>
      </c>
      <c r="I87" s="23">
        <v>5.05</v>
      </c>
      <c r="J87" s="23">
        <v>8.78</v>
      </c>
      <c r="K87" s="298">
        <v>83.43</v>
      </c>
      <c r="L87" s="155">
        <v>0.5</v>
      </c>
      <c r="M87" s="155">
        <f t="shared" si="10"/>
        <v>0.11584800741427248</v>
      </c>
    </row>
    <row r="88" spans="1:13" ht="12.75">
      <c r="A88" s="57" t="s">
        <v>405</v>
      </c>
      <c r="B88" s="28">
        <v>200</v>
      </c>
      <c r="C88" s="23">
        <v>0.3</v>
      </c>
      <c r="D88" s="23">
        <v>0.05</v>
      </c>
      <c r="E88" s="23">
        <v>14.93</v>
      </c>
      <c r="F88" s="28">
        <v>62</v>
      </c>
      <c r="G88" s="299">
        <v>100</v>
      </c>
      <c r="H88" s="23">
        <v>1</v>
      </c>
      <c r="I88" s="23">
        <v>0.2</v>
      </c>
      <c r="J88" s="23">
        <v>19.6</v>
      </c>
      <c r="K88" s="298">
        <v>79.96</v>
      </c>
      <c r="L88" s="155">
        <v>0.8</v>
      </c>
      <c r="M88" s="155">
        <f t="shared" si="10"/>
        <v>0.1448100092678406</v>
      </c>
    </row>
    <row r="89" spans="1:13" ht="12.75">
      <c r="A89" s="57" t="s">
        <v>38</v>
      </c>
      <c r="B89" s="21"/>
      <c r="C89" s="22">
        <f>SUM(C83:C88)</f>
        <v>24.2</v>
      </c>
      <c r="D89" s="22">
        <f>SUM(D83:D88)</f>
        <v>40.30999999999999</v>
      </c>
      <c r="E89" s="22">
        <f>SUM(E83:E88)</f>
        <v>64.53999999999999</v>
      </c>
      <c r="F89" s="21">
        <f>SUM(F83:F88)</f>
        <v>703.1</v>
      </c>
      <c r="G89" s="28">
        <v>200</v>
      </c>
      <c r="H89" s="22">
        <f>SUM(H83:H88)</f>
        <v>29.93</v>
      </c>
      <c r="I89" s="22">
        <f>SUM(I83:I88)</f>
        <v>47.13</v>
      </c>
      <c r="J89" s="22">
        <f>SUM(J83:J88)</f>
        <v>72.83000000000001</v>
      </c>
      <c r="K89" s="28">
        <v>84</v>
      </c>
      <c r="L89" s="166">
        <f>SUM(L83:L88)</f>
        <v>5.5</v>
      </c>
      <c r="M89" s="155">
        <f t="shared" si="10"/>
        <v>0.23169601482854496</v>
      </c>
    </row>
    <row r="90" spans="1:13" ht="12.75">
      <c r="A90" s="44" t="s">
        <v>148</v>
      </c>
      <c r="B90" s="28"/>
      <c r="C90" s="23"/>
      <c r="D90" s="23"/>
      <c r="E90" s="23"/>
      <c r="F90" s="28"/>
      <c r="G90" s="310"/>
      <c r="H90" s="23"/>
      <c r="I90" s="23"/>
      <c r="J90" s="23"/>
      <c r="K90" s="45">
        <f>SUM(K84:K89)</f>
        <v>814.0800000000002</v>
      </c>
      <c r="L90" s="155"/>
      <c r="M90" s="166">
        <f t="shared" si="10"/>
        <v>1.5929101019462466</v>
      </c>
    </row>
    <row r="91" spans="1:13" ht="12.75">
      <c r="A91" s="22" t="s">
        <v>313</v>
      </c>
      <c r="B91" s="30">
        <v>200</v>
      </c>
      <c r="C91" s="23">
        <v>5.61</v>
      </c>
      <c r="D91" s="23">
        <v>6.34</v>
      </c>
      <c r="E91" s="23">
        <v>19.81</v>
      </c>
      <c r="F91" s="28">
        <v>156.04</v>
      </c>
      <c r="G91" s="57"/>
      <c r="H91" s="23">
        <v>5.61</v>
      </c>
      <c r="I91" s="23">
        <v>6.34</v>
      </c>
      <c r="J91" s="23">
        <v>19.81</v>
      </c>
      <c r="K91" s="57"/>
      <c r="L91" s="155">
        <v>0.4</v>
      </c>
      <c r="M91" s="155"/>
    </row>
    <row r="92" spans="1:13" ht="12.75">
      <c r="A92" s="300" t="s">
        <v>448</v>
      </c>
      <c r="B92" s="299">
        <v>200</v>
      </c>
      <c r="C92" s="23">
        <v>22.21</v>
      </c>
      <c r="D92" s="23">
        <v>21.29</v>
      </c>
      <c r="E92" s="23">
        <v>36.56</v>
      </c>
      <c r="F92" s="298">
        <v>423.08</v>
      </c>
      <c r="G92" s="30">
        <v>200</v>
      </c>
      <c r="H92" s="23">
        <v>22.21</v>
      </c>
      <c r="I92" s="23">
        <v>21.29</v>
      </c>
      <c r="J92" s="23">
        <v>36.56</v>
      </c>
      <c r="K92" s="28">
        <v>158.12</v>
      </c>
      <c r="L92" s="155">
        <v>3</v>
      </c>
      <c r="M92" s="155">
        <f aca="true" t="shared" si="11" ref="M92:M97">L91/3.4528</f>
        <v>0.11584800741427248</v>
      </c>
    </row>
    <row r="93" spans="1:13" ht="12.75">
      <c r="A93" s="307" t="s">
        <v>414</v>
      </c>
      <c r="B93" s="299">
        <v>30</v>
      </c>
      <c r="C93" s="23">
        <v>0.37</v>
      </c>
      <c r="D93" s="23">
        <v>4.64</v>
      </c>
      <c r="E93" s="23">
        <v>0.48</v>
      </c>
      <c r="F93" s="298">
        <v>45.27</v>
      </c>
      <c r="G93" s="299">
        <v>200</v>
      </c>
      <c r="H93" s="23">
        <v>0.49</v>
      </c>
      <c r="I93" s="23">
        <v>6.18</v>
      </c>
      <c r="J93" s="23">
        <v>0.64</v>
      </c>
      <c r="K93" s="298">
        <v>423.08</v>
      </c>
      <c r="L93" s="155">
        <v>0.4</v>
      </c>
      <c r="M93" s="155">
        <f t="shared" si="11"/>
        <v>0.8688600556070436</v>
      </c>
    </row>
    <row r="94" spans="1:13" ht="12.75">
      <c r="A94" s="57" t="s">
        <v>428</v>
      </c>
      <c r="B94" s="23">
        <v>200</v>
      </c>
      <c r="C94" s="23">
        <v>0.3</v>
      </c>
      <c r="D94" s="23">
        <v>0.05</v>
      </c>
      <c r="E94" s="23">
        <v>14.93</v>
      </c>
      <c r="F94" s="23">
        <v>62</v>
      </c>
      <c r="G94" s="299">
        <v>40</v>
      </c>
      <c r="H94" s="23">
        <v>0.3</v>
      </c>
      <c r="I94" s="23">
        <v>0.05</v>
      </c>
      <c r="J94" s="23">
        <v>14.93</v>
      </c>
      <c r="K94" s="298">
        <v>75.45</v>
      </c>
      <c r="L94" s="155">
        <v>0.6</v>
      </c>
      <c r="M94" s="155">
        <f t="shared" si="11"/>
        <v>0.11584800741427248</v>
      </c>
    </row>
    <row r="95" spans="1:13" ht="12.75">
      <c r="A95" s="57" t="s">
        <v>417</v>
      </c>
      <c r="B95" s="28">
        <v>0</v>
      </c>
      <c r="C95" s="23">
        <v>0</v>
      </c>
      <c r="D95" s="23">
        <v>0</v>
      </c>
      <c r="E95" s="23">
        <v>0</v>
      </c>
      <c r="F95" s="28">
        <v>0</v>
      </c>
      <c r="G95" s="23">
        <v>200</v>
      </c>
      <c r="H95" s="23">
        <v>1.52</v>
      </c>
      <c r="I95" s="23">
        <v>0.6</v>
      </c>
      <c r="J95" s="23">
        <v>27.88</v>
      </c>
      <c r="K95" s="23">
        <v>62</v>
      </c>
      <c r="L95" s="155">
        <v>0.5</v>
      </c>
      <c r="M95" s="155">
        <f t="shared" si="11"/>
        <v>0.17377201112140872</v>
      </c>
    </row>
    <row r="96" spans="1:13" ht="12.75">
      <c r="A96" s="57" t="s">
        <v>147</v>
      </c>
      <c r="B96" s="22"/>
      <c r="C96" s="22">
        <f>SUM(C91:C95)</f>
        <v>28.490000000000002</v>
      </c>
      <c r="D96" s="22">
        <f>SUM(D91:D95)</f>
        <v>32.31999999999999</v>
      </c>
      <c r="E96" s="22">
        <f>SUM(E91:E95)</f>
        <v>71.78</v>
      </c>
      <c r="F96" s="22">
        <f>SUM(F91:F95)</f>
        <v>686.39</v>
      </c>
      <c r="G96" s="28">
        <v>100</v>
      </c>
      <c r="H96" s="22">
        <f>SUM(H91:H95)</f>
        <v>30.13</v>
      </c>
      <c r="I96" s="22">
        <f>SUM(I91:I95)</f>
        <v>34.46</v>
      </c>
      <c r="J96" s="22">
        <f>SUM(J91:J95)</f>
        <v>99.82</v>
      </c>
      <c r="K96" s="28">
        <v>112</v>
      </c>
      <c r="L96" s="166">
        <f>SUM(L91:L95)</f>
        <v>4.8999999999999995</v>
      </c>
      <c r="M96" s="155">
        <f t="shared" si="11"/>
        <v>0.1448100092678406</v>
      </c>
    </row>
    <row r="97" spans="1:13" ht="12.75">
      <c r="A97" s="175" t="s">
        <v>148</v>
      </c>
      <c r="B97" s="28"/>
      <c r="C97" s="23"/>
      <c r="D97" s="23"/>
      <c r="E97" s="23"/>
      <c r="F97" s="28"/>
      <c r="G97" s="22"/>
      <c r="H97" s="23"/>
      <c r="I97" s="23"/>
      <c r="J97" s="23"/>
      <c r="K97" s="176">
        <f>SUM(K92:K96)</f>
        <v>830.6500000000001</v>
      </c>
      <c r="L97" s="155"/>
      <c r="M97" s="166">
        <f t="shared" si="11"/>
        <v>1.4191380908248377</v>
      </c>
    </row>
    <row r="98" spans="1:13" ht="12.75">
      <c r="A98" s="22" t="s">
        <v>314</v>
      </c>
      <c r="B98" s="200" t="s">
        <v>31</v>
      </c>
      <c r="C98" s="23">
        <v>1.6</v>
      </c>
      <c r="D98" s="23">
        <v>6.59</v>
      </c>
      <c r="E98" s="23">
        <v>6.4</v>
      </c>
      <c r="F98" s="23">
        <v>85.2</v>
      </c>
      <c r="G98" s="57"/>
      <c r="H98" s="23">
        <v>1.6</v>
      </c>
      <c r="I98" s="23">
        <v>6.59</v>
      </c>
      <c r="J98" s="23">
        <v>6.4</v>
      </c>
      <c r="K98" s="57"/>
      <c r="L98" s="155">
        <v>0.45</v>
      </c>
      <c r="M98" s="155"/>
    </row>
    <row r="99" spans="1:13" ht="12.75">
      <c r="A99" s="223" t="s">
        <v>449</v>
      </c>
      <c r="B99" s="296">
        <v>20</v>
      </c>
      <c r="C99" s="23">
        <v>1.74</v>
      </c>
      <c r="D99" s="23">
        <v>0.38</v>
      </c>
      <c r="E99" s="23">
        <v>10.32</v>
      </c>
      <c r="F99" s="200">
        <v>53</v>
      </c>
      <c r="G99" s="200" t="s">
        <v>31</v>
      </c>
      <c r="H99" s="23">
        <v>1.74</v>
      </c>
      <c r="I99" s="23">
        <v>0.38</v>
      </c>
      <c r="J99" s="23">
        <v>10.32</v>
      </c>
      <c r="K99" s="23">
        <v>85.2</v>
      </c>
      <c r="L99" s="155">
        <v>0.25</v>
      </c>
      <c r="M99" s="155">
        <f>L98/3.4528</f>
        <v>0.13032900834105654</v>
      </c>
    </row>
    <row r="100" spans="1:13" ht="12.75">
      <c r="A100" s="297" t="s">
        <v>395</v>
      </c>
      <c r="B100" s="299">
        <v>60</v>
      </c>
      <c r="C100" s="23">
        <v>4.31</v>
      </c>
      <c r="D100" s="23">
        <v>17.04</v>
      </c>
      <c r="E100" s="23">
        <v>0.5</v>
      </c>
      <c r="F100" s="298">
        <v>172.22</v>
      </c>
      <c r="G100" s="296">
        <v>20</v>
      </c>
      <c r="H100" s="23">
        <v>8.62</v>
      </c>
      <c r="I100" s="23">
        <v>34.08</v>
      </c>
      <c r="J100" s="23">
        <v>1</v>
      </c>
      <c r="K100" s="200">
        <v>53</v>
      </c>
      <c r="L100" s="155">
        <v>2.3</v>
      </c>
      <c r="M100" s="155">
        <f aca="true" t="shared" si="12" ref="M100:M106">L99/3.4528</f>
        <v>0.0724050046339203</v>
      </c>
    </row>
    <row r="101" spans="1:13" ht="12.75">
      <c r="A101" s="308" t="s">
        <v>406</v>
      </c>
      <c r="B101" s="299">
        <v>40</v>
      </c>
      <c r="C101" s="23">
        <v>0.95</v>
      </c>
      <c r="D101" s="23">
        <v>6.95</v>
      </c>
      <c r="E101" s="23">
        <v>3.8</v>
      </c>
      <c r="F101" s="298">
        <v>81.14</v>
      </c>
      <c r="G101" s="299">
        <v>120</v>
      </c>
      <c r="H101" s="23">
        <v>0.95</v>
      </c>
      <c r="I101" s="23">
        <v>6.95</v>
      </c>
      <c r="J101" s="23">
        <v>3.8</v>
      </c>
      <c r="K101" s="298">
        <v>344.58</v>
      </c>
      <c r="L101" s="155">
        <v>0.4</v>
      </c>
      <c r="M101" s="155">
        <f t="shared" si="12"/>
        <v>0.6661260426320667</v>
      </c>
    </row>
    <row r="102" spans="1:13" ht="12.75">
      <c r="A102" s="308" t="s">
        <v>429</v>
      </c>
      <c r="B102" s="299">
        <v>100</v>
      </c>
      <c r="C102" s="23">
        <v>2.3</v>
      </c>
      <c r="D102" s="23">
        <v>0.47</v>
      </c>
      <c r="E102" s="23">
        <v>17.03</v>
      </c>
      <c r="F102" s="298">
        <v>80.6</v>
      </c>
      <c r="G102" s="299">
        <v>40</v>
      </c>
      <c r="H102" s="23">
        <v>2.3</v>
      </c>
      <c r="I102" s="23">
        <v>0.47</v>
      </c>
      <c r="J102" s="23">
        <v>17.03</v>
      </c>
      <c r="K102" s="298">
        <v>81.14</v>
      </c>
      <c r="L102" s="155">
        <v>0.5</v>
      </c>
      <c r="M102" s="155">
        <f t="shared" si="12"/>
        <v>0.11584800741427248</v>
      </c>
    </row>
    <row r="103" spans="1:13" ht="12.75">
      <c r="A103" s="57" t="s">
        <v>401</v>
      </c>
      <c r="B103" s="299">
        <v>100</v>
      </c>
      <c r="C103" s="23">
        <v>1.29</v>
      </c>
      <c r="D103" s="23">
        <v>9.77</v>
      </c>
      <c r="E103" s="23">
        <v>5.72</v>
      </c>
      <c r="F103" s="298">
        <v>107.28</v>
      </c>
      <c r="G103" s="299">
        <v>100</v>
      </c>
      <c r="H103" s="23">
        <v>1.29</v>
      </c>
      <c r="I103" s="23">
        <v>9.77</v>
      </c>
      <c r="J103" s="23">
        <v>5.72</v>
      </c>
      <c r="K103" s="298">
        <v>80.6</v>
      </c>
      <c r="L103" s="155">
        <v>0.5</v>
      </c>
      <c r="M103" s="155">
        <f t="shared" si="12"/>
        <v>0.1448100092678406</v>
      </c>
    </row>
    <row r="104" spans="1:13" ht="12.75">
      <c r="A104" s="309" t="s">
        <v>407</v>
      </c>
      <c r="B104" s="23">
        <v>200</v>
      </c>
      <c r="C104" s="23">
        <v>0.3</v>
      </c>
      <c r="D104" s="23">
        <v>0.05</v>
      </c>
      <c r="E104" s="23">
        <v>14.93</v>
      </c>
      <c r="F104" s="23">
        <v>62</v>
      </c>
      <c r="G104" s="299">
        <v>100</v>
      </c>
      <c r="H104" s="23">
        <v>1</v>
      </c>
      <c r="I104" s="23">
        <v>0.2</v>
      </c>
      <c r="J104" s="23">
        <v>19.6</v>
      </c>
      <c r="K104" s="298">
        <v>107.28</v>
      </c>
      <c r="L104" s="155">
        <v>0.8</v>
      </c>
      <c r="M104" s="155">
        <f t="shared" si="12"/>
        <v>0.1448100092678406</v>
      </c>
    </row>
    <row r="105" spans="1:13" ht="12.75">
      <c r="A105" s="157" t="s">
        <v>38</v>
      </c>
      <c r="B105" s="22"/>
      <c r="C105" s="22">
        <f>SUM(C98:C104)</f>
        <v>12.489999999999998</v>
      </c>
      <c r="D105" s="22">
        <f>SUM(D98:D104)</f>
        <v>41.24999999999999</v>
      </c>
      <c r="E105" s="22">
        <f>SUM(E98:E104)</f>
        <v>58.699999999999996</v>
      </c>
      <c r="F105" s="176">
        <f>SUM(F98:F104)</f>
        <v>641.4399999999999</v>
      </c>
      <c r="G105" s="23">
        <v>200</v>
      </c>
      <c r="H105" s="22">
        <f>SUM(H98:H104)</f>
        <v>17.499999999999996</v>
      </c>
      <c r="I105" s="22">
        <f>SUM(I98:I104)</f>
        <v>58.44</v>
      </c>
      <c r="J105" s="22">
        <f>SUM(J98:J104)</f>
        <v>63.87</v>
      </c>
      <c r="K105" s="23">
        <v>84</v>
      </c>
      <c r="L105" s="166">
        <f>SUM(L98:L104)</f>
        <v>5.2</v>
      </c>
      <c r="M105" s="155">
        <f t="shared" si="12"/>
        <v>0.23169601482854496</v>
      </c>
    </row>
    <row r="106" spans="1:13" ht="12.75">
      <c r="A106" s="163" t="s">
        <v>148</v>
      </c>
      <c r="B106" s="185"/>
      <c r="C106" s="185"/>
      <c r="D106" s="185"/>
      <c r="E106" s="185"/>
      <c r="F106" s="186"/>
      <c r="G106" s="227"/>
      <c r="H106" s="185"/>
      <c r="I106" s="185"/>
      <c r="J106" s="185"/>
      <c r="K106" s="228">
        <f>SUM(K99:K105)</f>
        <v>835.8</v>
      </c>
      <c r="L106" s="146"/>
      <c r="M106" s="166">
        <f t="shared" si="12"/>
        <v>1.5060240963855422</v>
      </c>
    </row>
    <row r="107" spans="1:13" ht="12.75">
      <c r="A107" s="192"/>
      <c r="B107" s="185"/>
      <c r="C107" s="185"/>
      <c r="D107" s="185"/>
      <c r="E107" s="185"/>
      <c r="F107" s="186"/>
      <c r="G107" s="273"/>
      <c r="H107" s="185"/>
      <c r="I107" s="185"/>
      <c r="J107" s="185"/>
      <c r="K107" s="274"/>
      <c r="L107" s="146"/>
      <c r="M107" s="84"/>
    </row>
    <row r="108" spans="1:13" ht="12.75">
      <c r="A108" s="314" t="s">
        <v>462</v>
      </c>
      <c r="B108" s="185"/>
      <c r="C108" s="185"/>
      <c r="D108" s="185"/>
      <c r="E108" s="185"/>
      <c r="F108" s="186"/>
      <c r="G108" s="273"/>
      <c r="H108" s="185"/>
      <c r="I108" s="185"/>
      <c r="J108" s="185"/>
      <c r="K108" s="274"/>
      <c r="L108" s="146"/>
      <c r="M108" s="84"/>
    </row>
    <row r="109" spans="1:13" ht="12.75">
      <c r="A109" s="314"/>
      <c r="B109" s="185"/>
      <c r="C109" s="185"/>
      <c r="D109" s="185"/>
      <c r="E109" s="185"/>
      <c r="F109" s="186"/>
      <c r="G109" s="273"/>
      <c r="H109" s="185"/>
      <c r="I109" s="185"/>
      <c r="J109" s="185"/>
      <c r="K109" s="274"/>
      <c r="L109" s="146"/>
      <c r="M109" s="84"/>
    </row>
    <row r="110" spans="1:13" ht="12.75">
      <c r="A110" s="192"/>
      <c r="B110" s="185"/>
      <c r="C110" s="185"/>
      <c r="D110" s="185"/>
      <c r="E110" s="185"/>
      <c r="F110" s="186"/>
      <c r="G110" s="273"/>
      <c r="H110" s="185"/>
      <c r="I110" s="185"/>
      <c r="J110" s="185"/>
      <c r="K110" s="274"/>
      <c r="L110" s="146"/>
      <c r="M110" s="84"/>
    </row>
    <row r="111" spans="1:13" ht="12.75">
      <c r="A111" s="192"/>
      <c r="B111" s="185"/>
      <c r="C111" s="185"/>
      <c r="D111" s="185"/>
      <c r="E111" s="185"/>
      <c r="F111" s="186"/>
      <c r="G111" s="273"/>
      <c r="H111" s="185"/>
      <c r="I111" s="185"/>
      <c r="J111" s="185"/>
      <c r="K111" s="274"/>
      <c r="L111" s="146"/>
      <c r="M111" s="84"/>
    </row>
    <row r="112" spans="1:13" ht="12.75">
      <c r="A112" s="192"/>
      <c r="B112" s="185"/>
      <c r="C112" s="185"/>
      <c r="D112" s="185"/>
      <c r="E112" s="185"/>
      <c r="F112" s="186"/>
      <c r="G112" s="273"/>
      <c r="H112" s="185"/>
      <c r="I112" s="185"/>
      <c r="J112" s="185"/>
      <c r="K112" s="274"/>
      <c r="L112" s="146"/>
      <c r="M112" s="84"/>
    </row>
    <row r="113" spans="1:13" ht="12.75">
      <c r="A113" s="192"/>
      <c r="B113" s="185"/>
      <c r="C113" s="185"/>
      <c r="D113" s="185"/>
      <c r="E113" s="185"/>
      <c r="F113" s="186"/>
      <c r="G113" s="273"/>
      <c r="H113" s="185"/>
      <c r="I113" s="185"/>
      <c r="J113" s="185"/>
      <c r="K113" s="274"/>
      <c r="L113" s="146"/>
      <c r="M113" s="84"/>
    </row>
    <row r="114" spans="1:13" ht="12.75">
      <c r="A114" s="192"/>
      <c r="B114" s="185"/>
      <c r="C114" s="185"/>
      <c r="D114" s="185"/>
      <c r="E114" s="185"/>
      <c r="F114" s="186"/>
      <c r="G114" s="273"/>
      <c r="H114" s="185"/>
      <c r="I114" s="185"/>
      <c r="J114" s="185"/>
      <c r="K114" s="274"/>
      <c r="L114" s="146"/>
      <c r="M114" s="84"/>
    </row>
    <row r="115" spans="1:13" ht="12.75">
      <c r="A115" s="192"/>
      <c r="B115" s="185"/>
      <c r="C115" s="185"/>
      <c r="D115" s="185"/>
      <c r="E115" s="185"/>
      <c r="F115" s="186"/>
      <c r="G115" s="273"/>
      <c r="H115" s="185"/>
      <c r="I115" s="185"/>
      <c r="J115" s="185"/>
      <c r="K115" s="274"/>
      <c r="L115" s="146"/>
      <c r="M115" s="84"/>
    </row>
    <row r="116" spans="1:13" ht="12.75">
      <c r="A116" s="192"/>
      <c r="B116" s="185"/>
      <c r="C116" s="185"/>
      <c r="D116" s="185"/>
      <c r="E116" s="185"/>
      <c r="F116" s="186"/>
      <c r="G116" s="273"/>
      <c r="H116" s="185"/>
      <c r="I116" s="185"/>
      <c r="J116" s="185"/>
      <c r="K116" s="274"/>
      <c r="L116" s="146"/>
      <c r="M116" s="84"/>
    </row>
    <row r="117" spans="1:13" ht="12.75">
      <c r="A117" s="192"/>
      <c r="B117" s="185"/>
      <c r="C117" s="185"/>
      <c r="D117" s="185"/>
      <c r="E117" s="185"/>
      <c r="F117" s="186"/>
      <c r="G117" s="273"/>
      <c r="H117" s="185"/>
      <c r="I117" s="185"/>
      <c r="J117" s="185"/>
      <c r="K117" s="274"/>
      <c r="L117" s="146"/>
      <c r="M117" s="84"/>
    </row>
    <row r="118" spans="1:13" ht="12.75">
      <c r="A118" s="192"/>
      <c r="B118" s="185"/>
      <c r="C118" s="185"/>
      <c r="D118" s="185"/>
      <c r="E118" s="185"/>
      <c r="F118" s="186"/>
      <c r="G118" s="273"/>
      <c r="H118" s="185"/>
      <c r="I118" s="185"/>
      <c r="J118" s="185"/>
      <c r="K118" s="274"/>
      <c r="L118" s="146"/>
      <c r="M118" s="84"/>
    </row>
    <row r="119" spans="1:13" ht="12.75">
      <c r="A119" s="192"/>
      <c r="B119" s="185"/>
      <c r="C119" s="185"/>
      <c r="D119" s="185"/>
      <c r="E119" s="185"/>
      <c r="F119" s="186"/>
      <c r="G119" s="273"/>
      <c r="H119" s="185"/>
      <c r="I119" s="185"/>
      <c r="J119" s="185"/>
      <c r="K119" s="274"/>
      <c r="L119" s="146"/>
      <c r="M119" s="84"/>
    </row>
    <row r="120" spans="1:13" ht="12.75">
      <c r="A120" s="192"/>
      <c r="G120" s="273"/>
      <c r="K120" s="274"/>
      <c r="M120" s="84"/>
    </row>
    <row r="121" spans="1:4" ht="12.75">
      <c r="A121" t="s">
        <v>413</v>
      </c>
      <c r="B121" s="35"/>
      <c r="C121" s="35"/>
      <c r="D121" s="35"/>
    </row>
    <row r="122" spans="1:4" ht="12.75">
      <c r="A122" s="35"/>
      <c r="B122" s="35"/>
      <c r="C122" s="35"/>
      <c r="D122" s="35"/>
    </row>
    <row r="123" spans="1:4" ht="12.75">
      <c r="A123" s="35" t="s">
        <v>379</v>
      </c>
      <c r="B123" s="35"/>
      <c r="C123" s="35"/>
      <c r="D123" s="35"/>
    </row>
    <row r="124" spans="1:13" ht="12.75">
      <c r="A124" s="35" t="s">
        <v>418</v>
      </c>
      <c r="B124" s="185"/>
      <c r="C124" s="185"/>
      <c r="D124" s="185"/>
      <c r="E124" s="185"/>
      <c r="F124" s="186"/>
      <c r="H124" s="185"/>
      <c r="I124" s="185"/>
      <c r="J124" s="185"/>
      <c r="L124" s="146"/>
      <c r="M124" t="s">
        <v>454</v>
      </c>
    </row>
    <row r="125" spans="1:13" ht="12.75">
      <c r="A125" s="35" t="s">
        <v>440</v>
      </c>
      <c r="B125" s="185"/>
      <c r="C125" s="185"/>
      <c r="D125" s="185"/>
      <c r="E125" s="185"/>
      <c r="F125" s="186"/>
      <c r="G125" s="273"/>
      <c r="H125" s="185"/>
      <c r="I125" s="185"/>
      <c r="J125" s="185"/>
      <c r="K125" s="274"/>
      <c r="L125" s="146"/>
      <c r="M125" s="84"/>
    </row>
    <row r="126" spans="1:13" ht="12.75">
      <c r="A126" s="192"/>
      <c r="B126" s="163" t="s">
        <v>271</v>
      </c>
      <c r="C126" s="163" t="s">
        <v>135</v>
      </c>
      <c r="D126" s="163" t="s">
        <v>136</v>
      </c>
      <c r="E126" s="163" t="s">
        <v>270</v>
      </c>
      <c r="F126" s="163" t="s">
        <v>137</v>
      </c>
      <c r="G126" s="273"/>
      <c r="H126" s="163" t="s">
        <v>135</v>
      </c>
      <c r="I126" s="163" t="s">
        <v>136</v>
      </c>
      <c r="J126" s="163" t="s">
        <v>270</v>
      </c>
      <c r="K126" s="274"/>
      <c r="L126" s="318" t="s">
        <v>415</v>
      </c>
      <c r="M126" s="216" t="s">
        <v>438</v>
      </c>
    </row>
    <row r="127" spans="1:13" ht="12.75">
      <c r="A127" s="163" t="s">
        <v>1</v>
      </c>
      <c r="B127" s="23"/>
      <c r="C127" s="23"/>
      <c r="D127" s="23"/>
      <c r="E127" s="23"/>
      <c r="F127" s="23"/>
      <c r="G127" s="163" t="s">
        <v>134</v>
      </c>
      <c r="H127" s="23"/>
      <c r="I127" s="23"/>
      <c r="J127" s="23"/>
      <c r="K127" s="163" t="s">
        <v>137</v>
      </c>
      <c r="L127" s="23"/>
      <c r="M127" s="163" t="s">
        <v>425</v>
      </c>
    </row>
    <row r="128" spans="1:13" ht="12.75">
      <c r="A128" s="22" t="s">
        <v>310</v>
      </c>
      <c r="B128" s="200" t="s">
        <v>31</v>
      </c>
      <c r="C128" s="23">
        <v>3.096</v>
      </c>
      <c r="D128" s="23">
        <v>6.624</v>
      </c>
      <c r="E128" s="23">
        <v>12.59</v>
      </c>
      <c r="F128" s="200">
        <v>112.7</v>
      </c>
      <c r="G128" s="157"/>
      <c r="H128" s="23">
        <v>3.096</v>
      </c>
      <c r="I128" s="23">
        <v>6.624</v>
      </c>
      <c r="J128" s="23">
        <v>12.59</v>
      </c>
      <c r="K128" s="157"/>
      <c r="L128" s="155">
        <v>0.5</v>
      </c>
      <c r="M128" s="157"/>
    </row>
    <row r="129" spans="1:13" ht="12.75">
      <c r="A129" s="223" t="s">
        <v>442</v>
      </c>
      <c r="B129" s="200">
        <v>20</v>
      </c>
      <c r="C129" s="23">
        <v>0.94</v>
      </c>
      <c r="D129" s="23">
        <v>0.14</v>
      </c>
      <c r="E129" s="23">
        <v>9.96</v>
      </c>
      <c r="F129" s="200">
        <v>39.4</v>
      </c>
      <c r="G129" s="200" t="s">
        <v>31</v>
      </c>
      <c r="H129" s="23">
        <v>0.94</v>
      </c>
      <c r="I129" s="23">
        <v>0.14</v>
      </c>
      <c r="J129" s="23">
        <v>9.96</v>
      </c>
      <c r="K129" s="200">
        <v>112.7</v>
      </c>
      <c r="L129" s="155">
        <v>0.2</v>
      </c>
      <c r="M129" s="155">
        <f>L128/3.4528</f>
        <v>0.1448100092678406</v>
      </c>
    </row>
    <row r="130" spans="1:13" ht="12.75">
      <c r="A130" s="297" t="s">
        <v>457</v>
      </c>
      <c r="B130" s="28" t="s">
        <v>398</v>
      </c>
      <c r="C130" s="23">
        <v>15.92</v>
      </c>
      <c r="D130" s="23">
        <v>20.84</v>
      </c>
      <c r="E130" s="23">
        <v>6.41</v>
      </c>
      <c r="F130" s="28">
        <v>285.14</v>
      </c>
      <c r="G130" s="200">
        <v>20</v>
      </c>
      <c r="H130" s="23">
        <v>21.23</v>
      </c>
      <c r="I130" s="23">
        <v>27.78</v>
      </c>
      <c r="J130" s="23">
        <v>8.55</v>
      </c>
      <c r="K130" s="200">
        <v>39.4</v>
      </c>
      <c r="L130" s="155">
        <v>2.9</v>
      </c>
      <c r="M130" s="155">
        <f aca="true" t="shared" si="13" ref="M130:M135">L129/3.4528</f>
        <v>0.05792400370713624</v>
      </c>
    </row>
    <row r="131" spans="1:13" ht="12.75">
      <c r="A131" s="57" t="s">
        <v>431</v>
      </c>
      <c r="B131" s="28">
        <v>100</v>
      </c>
      <c r="C131" s="23">
        <v>6.05</v>
      </c>
      <c r="D131" s="23">
        <v>5.48</v>
      </c>
      <c r="E131" s="23">
        <v>33.27</v>
      </c>
      <c r="F131" s="298">
        <v>165.78</v>
      </c>
      <c r="G131" s="299" t="s">
        <v>118</v>
      </c>
      <c r="H131" s="23">
        <v>6.05</v>
      </c>
      <c r="I131" s="23">
        <v>5.48</v>
      </c>
      <c r="J131" s="23">
        <v>33.27</v>
      </c>
      <c r="K131" s="298">
        <v>380.19</v>
      </c>
      <c r="L131" s="155">
        <v>0.5</v>
      </c>
      <c r="M131" s="155">
        <f t="shared" si="13"/>
        <v>0.8398980537534755</v>
      </c>
    </row>
    <row r="132" spans="1:13" ht="12.75">
      <c r="A132" s="57" t="s">
        <v>399</v>
      </c>
      <c r="B132" s="28">
        <v>100</v>
      </c>
      <c r="C132" s="23">
        <v>1.05</v>
      </c>
      <c r="D132" s="23">
        <v>5.05</v>
      </c>
      <c r="E132" s="23">
        <v>8.78</v>
      </c>
      <c r="F132" s="28">
        <v>79.96</v>
      </c>
      <c r="G132" s="299">
        <v>100</v>
      </c>
      <c r="H132" s="23">
        <v>1.05</v>
      </c>
      <c r="I132" s="23">
        <v>5.05</v>
      </c>
      <c r="J132" s="23">
        <v>8.78</v>
      </c>
      <c r="K132" s="298">
        <v>165.78</v>
      </c>
      <c r="L132" s="155">
        <v>0.5</v>
      </c>
      <c r="M132" s="155">
        <f t="shared" si="13"/>
        <v>0.1448100092678406</v>
      </c>
    </row>
    <row r="133" spans="1:13" ht="12.75">
      <c r="A133" s="57" t="s">
        <v>405</v>
      </c>
      <c r="B133" s="28">
        <v>200</v>
      </c>
      <c r="C133" s="23">
        <v>0.3</v>
      </c>
      <c r="D133" s="23">
        <v>0.05</v>
      </c>
      <c r="E133" s="23">
        <v>14.93</v>
      </c>
      <c r="F133" s="28">
        <v>62</v>
      </c>
      <c r="G133" s="299">
        <v>100</v>
      </c>
      <c r="H133" s="23">
        <v>0.3</v>
      </c>
      <c r="I133" s="23">
        <v>0.05</v>
      </c>
      <c r="J133" s="23">
        <v>14.93</v>
      </c>
      <c r="K133" s="298">
        <v>79.96</v>
      </c>
      <c r="L133" s="155">
        <v>0.6</v>
      </c>
      <c r="M133" s="155">
        <f t="shared" si="13"/>
        <v>0.1448100092678406</v>
      </c>
    </row>
    <row r="134" spans="1:13" ht="12.75">
      <c r="A134" s="57" t="s">
        <v>417</v>
      </c>
      <c r="B134" s="21"/>
      <c r="C134" s="22">
        <f>SUM(C128:C133)</f>
        <v>27.356</v>
      </c>
      <c r="D134" s="22">
        <f>SUM(D128:D133)</f>
        <v>38.184</v>
      </c>
      <c r="E134" s="22">
        <f>SUM(E128:E133)</f>
        <v>85.94</v>
      </c>
      <c r="F134" s="21">
        <f>SUM(F128:F133)</f>
        <v>744.98</v>
      </c>
      <c r="G134" s="28">
        <v>200</v>
      </c>
      <c r="H134" s="22">
        <f>SUM(H128:H133)</f>
        <v>32.666</v>
      </c>
      <c r="I134" s="22">
        <f>SUM(I128:I133)</f>
        <v>45.123999999999995</v>
      </c>
      <c r="J134" s="22">
        <f>SUM(J128:J133)</f>
        <v>88.08000000000001</v>
      </c>
      <c r="K134" s="28">
        <v>62</v>
      </c>
      <c r="L134" s="166">
        <f>SUM(L128:L133)</f>
        <v>5.199999999999999</v>
      </c>
      <c r="M134" s="155">
        <f t="shared" si="13"/>
        <v>0.17377201112140872</v>
      </c>
    </row>
    <row r="135" spans="1:13" ht="12.75">
      <c r="A135" s="44" t="s">
        <v>148</v>
      </c>
      <c r="B135" s="28"/>
      <c r="C135" s="23"/>
      <c r="D135" s="23"/>
      <c r="E135" s="23"/>
      <c r="F135" s="28"/>
      <c r="G135" s="21"/>
      <c r="H135" s="23"/>
      <c r="I135" s="23"/>
      <c r="J135" s="23"/>
      <c r="K135" s="45">
        <f>SUM(K129:K134)</f>
        <v>840.03</v>
      </c>
      <c r="L135" s="155"/>
      <c r="M135" s="166">
        <f t="shared" si="13"/>
        <v>1.506024096385542</v>
      </c>
    </row>
    <row r="136" spans="1:13" ht="12.75">
      <c r="A136" s="22" t="s">
        <v>311</v>
      </c>
      <c r="B136" s="30" t="s">
        <v>31</v>
      </c>
      <c r="C136" s="23">
        <v>2.69</v>
      </c>
      <c r="D136" s="23">
        <v>6.13</v>
      </c>
      <c r="E136" s="23">
        <v>15.64</v>
      </c>
      <c r="F136" s="28">
        <v>139.28</v>
      </c>
      <c r="G136" s="57"/>
      <c r="H136" s="23">
        <v>2.69</v>
      </c>
      <c r="I136" s="23">
        <v>6.13</v>
      </c>
      <c r="J136" s="23">
        <v>15.64</v>
      </c>
      <c r="K136" s="57"/>
      <c r="L136" s="155">
        <v>0.5</v>
      </c>
      <c r="M136" s="155"/>
    </row>
    <row r="137" spans="1:13" ht="12.75">
      <c r="A137" s="300" t="s">
        <v>444</v>
      </c>
      <c r="B137" s="30">
        <v>20</v>
      </c>
      <c r="C137" s="23">
        <v>0.94</v>
      </c>
      <c r="D137" s="23">
        <v>0.14</v>
      </c>
      <c r="E137" s="23">
        <v>9.96</v>
      </c>
      <c r="F137" s="28">
        <v>39.4</v>
      </c>
      <c r="G137" s="30" t="s">
        <v>31</v>
      </c>
      <c r="H137" s="23">
        <v>0.94</v>
      </c>
      <c r="I137" s="23">
        <v>0.14</v>
      </c>
      <c r="J137" s="23">
        <v>9.96</v>
      </c>
      <c r="K137" s="28">
        <v>139.28</v>
      </c>
      <c r="L137" s="155">
        <v>0.2</v>
      </c>
      <c r="M137" s="155">
        <f>L136/3.4528</f>
        <v>0.1448100092678406</v>
      </c>
    </row>
    <row r="138" spans="1:13" ht="12.75">
      <c r="A138" s="297" t="s">
        <v>457</v>
      </c>
      <c r="B138" s="28">
        <v>200</v>
      </c>
      <c r="C138" s="23">
        <v>11.57</v>
      </c>
      <c r="D138" s="23">
        <v>5.44</v>
      </c>
      <c r="E138" s="23">
        <v>56.35</v>
      </c>
      <c r="F138" s="28">
        <v>315.79</v>
      </c>
      <c r="G138" s="30">
        <v>20</v>
      </c>
      <c r="H138" s="23">
        <v>32.37</v>
      </c>
      <c r="I138" s="23">
        <v>27.53</v>
      </c>
      <c r="J138" s="23">
        <v>8.56</v>
      </c>
      <c r="K138" s="298">
        <v>39.4</v>
      </c>
      <c r="L138" s="155">
        <v>3.1</v>
      </c>
      <c r="M138" s="155">
        <f>L137/3.4528</f>
        <v>0.05792400370713624</v>
      </c>
    </row>
    <row r="139" spans="1:13" ht="12.75">
      <c r="A139" s="57" t="s">
        <v>459</v>
      </c>
      <c r="B139" s="28">
        <v>100</v>
      </c>
      <c r="C139" s="23">
        <v>32.37</v>
      </c>
      <c r="D139" s="23">
        <v>27.53</v>
      </c>
      <c r="E139" s="23">
        <v>8.56</v>
      </c>
      <c r="F139" s="298">
        <v>406.02</v>
      </c>
      <c r="G139" s="302">
        <v>200</v>
      </c>
      <c r="H139" s="23">
        <v>2.06</v>
      </c>
      <c r="I139" s="23">
        <v>0.1</v>
      </c>
      <c r="J139" s="23">
        <v>18.85</v>
      </c>
      <c r="K139" s="303">
        <v>683.46</v>
      </c>
      <c r="L139" s="155">
        <v>0.5</v>
      </c>
      <c r="M139" s="155">
        <v>0.87</v>
      </c>
    </row>
    <row r="140" spans="1:13" ht="12.75">
      <c r="A140" s="57" t="s">
        <v>396</v>
      </c>
      <c r="B140" s="23">
        <v>30</v>
      </c>
      <c r="C140" s="23">
        <v>0.53</v>
      </c>
      <c r="D140" s="23">
        <v>15.8</v>
      </c>
      <c r="E140" s="23">
        <v>0.67</v>
      </c>
      <c r="F140" s="23">
        <v>146.28</v>
      </c>
      <c r="G140" s="299">
        <v>30</v>
      </c>
      <c r="H140" s="23">
        <v>1.29</v>
      </c>
      <c r="I140" s="23">
        <v>9.77</v>
      </c>
      <c r="J140" s="23">
        <v>5.72</v>
      </c>
      <c r="K140" s="303">
        <v>83.43</v>
      </c>
      <c r="L140" s="155">
        <v>0.5</v>
      </c>
      <c r="M140" s="155">
        <f>L139/3.4528</f>
        <v>0.1448100092678406</v>
      </c>
    </row>
    <row r="141" spans="1:13" ht="12.75">
      <c r="A141" s="57" t="s">
        <v>38</v>
      </c>
      <c r="B141" s="21"/>
      <c r="C141" s="22">
        <f>SUM(C136:C140)</f>
        <v>48.099999999999994</v>
      </c>
      <c r="D141" s="22">
        <f>SUM(D136:D140)</f>
        <v>55.040000000000006</v>
      </c>
      <c r="E141" s="22">
        <f>SUM(E136:E140)</f>
        <v>91.18</v>
      </c>
      <c r="F141" s="21">
        <f>SUM(F136:F140)</f>
        <v>1046.77</v>
      </c>
      <c r="G141" s="28">
        <v>200</v>
      </c>
      <c r="H141" s="22">
        <f>SUM(H136:H140)</f>
        <v>39.35</v>
      </c>
      <c r="I141" s="22">
        <f>SUM(I136:I140)</f>
        <v>43.67</v>
      </c>
      <c r="J141" s="22">
        <f>SUM(J136:J140)</f>
        <v>58.730000000000004</v>
      </c>
      <c r="K141" s="298">
        <v>84</v>
      </c>
      <c r="L141" s="166">
        <f>SUM(L136:L140)</f>
        <v>4.8</v>
      </c>
      <c r="M141" s="155">
        <v>0.23</v>
      </c>
    </row>
    <row r="142" spans="1:13" ht="12.75">
      <c r="A142" s="44" t="s">
        <v>148</v>
      </c>
      <c r="B142" s="28"/>
      <c r="C142" s="23"/>
      <c r="D142" s="23"/>
      <c r="E142" s="23"/>
      <c r="F142" s="28"/>
      <c r="G142" s="21"/>
      <c r="H142" s="23"/>
      <c r="I142" s="23"/>
      <c r="J142" s="23"/>
      <c r="K142" s="45">
        <f>SUM(K137:K141)</f>
        <v>1029.5700000000002</v>
      </c>
      <c r="L142" s="155"/>
      <c r="M142" s="166">
        <f>SUM(M137:M141)</f>
        <v>1.4475440222428173</v>
      </c>
    </row>
    <row r="143" spans="1:13" ht="12.75">
      <c r="A143" s="22" t="s">
        <v>312</v>
      </c>
      <c r="B143" s="30" t="s">
        <v>31</v>
      </c>
      <c r="C143" s="23">
        <v>1.57</v>
      </c>
      <c r="D143" s="23">
        <v>6.5</v>
      </c>
      <c r="E143" s="23">
        <v>10.66</v>
      </c>
      <c r="F143" s="28">
        <v>104.49</v>
      </c>
      <c r="G143" s="57"/>
      <c r="H143" s="23">
        <v>1.57</v>
      </c>
      <c r="I143" s="23">
        <v>6.5</v>
      </c>
      <c r="J143" s="23">
        <v>10.66</v>
      </c>
      <c r="K143" s="57"/>
      <c r="L143" s="155">
        <v>0.45</v>
      </c>
      <c r="M143" s="155"/>
    </row>
    <row r="144" spans="1:13" ht="12.75">
      <c r="A144" s="300" t="s">
        <v>450</v>
      </c>
      <c r="B144" s="296">
        <v>20</v>
      </c>
      <c r="C144" s="23">
        <v>0.94</v>
      </c>
      <c r="D144" s="23">
        <v>0.14</v>
      </c>
      <c r="E144" s="23">
        <v>9.96</v>
      </c>
      <c r="F144" s="200">
        <v>39.4</v>
      </c>
      <c r="G144" s="30" t="s">
        <v>31</v>
      </c>
      <c r="H144" s="23">
        <v>0.94</v>
      </c>
      <c r="I144" s="23">
        <v>0.14</v>
      </c>
      <c r="J144" s="23">
        <v>9.96</v>
      </c>
      <c r="K144" s="28">
        <v>104.49</v>
      </c>
      <c r="L144" s="155">
        <v>0.2</v>
      </c>
      <c r="M144" s="155">
        <f>L143/3.4528</f>
        <v>0.13032900834105654</v>
      </c>
    </row>
    <row r="145" spans="1:13" ht="12.75">
      <c r="A145" s="297" t="s">
        <v>457</v>
      </c>
      <c r="B145" s="28" t="s">
        <v>34</v>
      </c>
      <c r="C145" s="23">
        <v>22.93</v>
      </c>
      <c r="D145" s="23">
        <v>19.49</v>
      </c>
      <c r="E145" s="23">
        <v>21.3</v>
      </c>
      <c r="F145" s="28">
        <v>315.71</v>
      </c>
      <c r="G145" s="296">
        <v>20</v>
      </c>
      <c r="H145" s="23">
        <v>30.57</v>
      </c>
      <c r="I145" s="23">
        <v>25.99</v>
      </c>
      <c r="J145" s="23">
        <v>28.4</v>
      </c>
      <c r="K145" s="200">
        <v>39.4</v>
      </c>
      <c r="L145" s="155">
        <v>3</v>
      </c>
      <c r="M145" s="155">
        <f aca="true" t="shared" si="14" ref="M145:M150">L144/3.4528</f>
        <v>0.05792400370713624</v>
      </c>
    </row>
    <row r="146" spans="1:13" ht="12.75">
      <c r="A146" s="57" t="s">
        <v>408</v>
      </c>
      <c r="B146" s="28">
        <v>75</v>
      </c>
      <c r="C146" s="23">
        <v>0.81</v>
      </c>
      <c r="D146" s="23">
        <v>7.39</v>
      </c>
      <c r="E146" s="23">
        <v>3.32</v>
      </c>
      <c r="F146" s="298">
        <v>78.06</v>
      </c>
      <c r="G146" s="299" t="s">
        <v>249</v>
      </c>
      <c r="H146" s="23">
        <v>0.86</v>
      </c>
      <c r="I146" s="23">
        <v>7.88</v>
      </c>
      <c r="J146" s="23">
        <v>3.54</v>
      </c>
      <c r="K146" s="298">
        <v>420.95</v>
      </c>
      <c r="L146" s="155">
        <v>0.65</v>
      </c>
      <c r="M146" s="155">
        <f t="shared" si="14"/>
        <v>0.8688600556070436</v>
      </c>
    </row>
    <row r="147" spans="1:13" ht="12.75">
      <c r="A147" s="57" t="s">
        <v>409</v>
      </c>
      <c r="B147" s="23">
        <v>200</v>
      </c>
      <c r="C147" s="23">
        <v>0.3</v>
      </c>
      <c r="D147" s="23">
        <v>0.05</v>
      </c>
      <c r="E147" s="23">
        <v>14.93</v>
      </c>
      <c r="F147" s="23">
        <v>62</v>
      </c>
      <c r="G147" s="28">
        <v>80</v>
      </c>
      <c r="H147" s="23">
        <v>0.3</v>
      </c>
      <c r="I147" s="23">
        <v>0.05</v>
      </c>
      <c r="J147" s="23">
        <v>14.93</v>
      </c>
      <c r="K147" s="298">
        <v>83.26</v>
      </c>
      <c r="L147" s="155">
        <v>0.6</v>
      </c>
      <c r="M147" s="155">
        <f t="shared" si="14"/>
        <v>0.18825301204819278</v>
      </c>
    </row>
    <row r="148" spans="1:13" ht="12.75">
      <c r="A148" s="57" t="s">
        <v>417</v>
      </c>
      <c r="B148" s="28">
        <v>0</v>
      </c>
      <c r="C148" s="23">
        <v>0</v>
      </c>
      <c r="D148" s="23">
        <v>0</v>
      </c>
      <c r="E148" s="23">
        <v>0</v>
      </c>
      <c r="F148" s="28">
        <v>0</v>
      </c>
      <c r="G148" s="23">
        <v>200</v>
      </c>
      <c r="H148" s="23">
        <v>1.52</v>
      </c>
      <c r="I148" s="23">
        <v>0.6</v>
      </c>
      <c r="J148" s="23">
        <v>27.88</v>
      </c>
      <c r="K148" s="23">
        <v>62</v>
      </c>
      <c r="L148" s="155">
        <v>0.5</v>
      </c>
      <c r="M148" s="155">
        <f t="shared" si="14"/>
        <v>0.17377201112140872</v>
      </c>
    </row>
    <row r="149" spans="1:13" ht="12.75">
      <c r="A149" s="57" t="s">
        <v>147</v>
      </c>
      <c r="B149" s="21"/>
      <c r="C149" s="22">
        <f>SUM(C143:C148)</f>
        <v>26.549999999999997</v>
      </c>
      <c r="D149" s="22">
        <f>SUM(D143:D148)</f>
        <v>33.56999999999999</v>
      </c>
      <c r="E149" s="22">
        <f>SUM(E143:E148)</f>
        <v>60.17</v>
      </c>
      <c r="F149" s="21">
        <f>SUM(F143:F148)</f>
        <v>599.66</v>
      </c>
      <c r="G149" s="28">
        <v>100</v>
      </c>
      <c r="H149" s="22">
        <f>SUM(H143:H148)</f>
        <v>35.76</v>
      </c>
      <c r="I149" s="22">
        <f>SUM(I143:I148)</f>
        <v>41.16</v>
      </c>
      <c r="J149" s="22">
        <f>SUM(J143:J148)</f>
        <v>95.36999999999999</v>
      </c>
      <c r="K149" s="28">
        <v>112</v>
      </c>
      <c r="L149" s="166">
        <f>SUM(L143:L148)</f>
        <v>5.3999999999999995</v>
      </c>
      <c r="M149" s="155">
        <f t="shared" si="14"/>
        <v>0.1448100092678406</v>
      </c>
    </row>
    <row r="150" spans="1:13" ht="12.75">
      <c r="A150" s="44" t="s">
        <v>148</v>
      </c>
      <c r="B150" s="28"/>
      <c r="C150" s="23"/>
      <c r="D150" s="23"/>
      <c r="E150" s="23"/>
      <c r="F150" s="28"/>
      <c r="G150" s="21"/>
      <c r="H150" s="23"/>
      <c r="I150" s="23"/>
      <c r="J150" s="23"/>
      <c r="K150" s="45">
        <f>SUM(K144:K149)</f>
        <v>822.0999999999999</v>
      </c>
      <c r="L150" s="155"/>
      <c r="M150" s="166">
        <f t="shared" si="14"/>
        <v>1.5639481000926783</v>
      </c>
    </row>
    <row r="151" spans="1:13" ht="12.75">
      <c r="A151" s="22" t="s">
        <v>313</v>
      </c>
      <c r="B151" s="30">
        <v>200</v>
      </c>
      <c r="C151" s="23">
        <v>5.6</v>
      </c>
      <c r="D151" s="23">
        <v>6.3</v>
      </c>
      <c r="E151" s="23">
        <v>17.19</v>
      </c>
      <c r="F151" s="28">
        <v>127.66</v>
      </c>
      <c r="G151" s="57"/>
      <c r="H151" s="23">
        <v>5.6</v>
      </c>
      <c r="I151" s="23">
        <v>6.3</v>
      </c>
      <c r="J151" s="23">
        <v>17.19</v>
      </c>
      <c r="K151" s="57"/>
      <c r="L151" s="155">
        <v>0.35</v>
      </c>
      <c r="M151" s="155"/>
    </row>
    <row r="152" spans="1:13" ht="12.75">
      <c r="A152" s="300" t="s">
        <v>453</v>
      </c>
      <c r="B152" s="28">
        <v>100</v>
      </c>
      <c r="C152" s="23">
        <v>24.12</v>
      </c>
      <c r="D152" s="23">
        <v>19.18</v>
      </c>
      <c r="E152" s="23">
        <v>0.68</v>
      </c>
      <c r="F152" s="28">
        <v>271.77</v>
      </c>
      <c r="G152" s="30">
        <v>200</v>
      </c>
      <c r="H152" s="23">
        <v>36.18</v>
      </c>
      <c r="I152" s="23">
        <v>28.77</v>
      </c>
      <c r="J152" s="23">
        <v>1.02</v>
      </c>
      <c r="K152" s="28">
        <v>140.2</v>
      </c>
      <c r="L152" s="155">
        <v>2.8</v>
      </c>
      <c r="M152" s="155">
        <v>0.13</v>
      </c>
    </row>
    <row r="153" spans="1:13" ht="12.75">
      <c r="A153" s="57" t="s">
        <v>410</v>
      </c>
      <c r="B153" s="28">
        <v>30</v>
      </c>
      <c r="C153" s="23">
        <v>1.17</v>
      </c>
      <c r="D153" s="23">
        <v>0.15</v>
      </c>
      <c r="E153" s="23">
        <v>7.11</v>
      </c>
      <c r="F153" s="28">
        <v>33</v>
      </c>
      <c r="G153" s="299">
        <v>150</v>
      </c>
      <c r="H153" s="23">
        <v>1.17</v>
      </c>
      <c r="I153" s="23">
        <v>0.15</v>
      </c>
      <c r="J153" s="23">
        <v>7.11</v>
      </c>
      <c r="K153" s="298">
        <v>407.67</v>
      </c>
      <c r="L153" s="155">
        <v>0.3</v>
      </c>
      <c r="M153" s="155">
        <f aca="true" t="shared" si="15" ref="M153:M158">L152/3.4528</f>
        <v>0.8109360518999073</v>
      </c>
    </row>
    <row r="154" spans="1:13" ht="12.75">
      <c r="A154" s="57" t="s">
        <v>224</v>
      </c>
      <c r="B154" s="299">
        <v>100</v>
      </c>
      <c r="C154" s="23">
        <v>2.3</v>
      </c>
      <c r="D154" s="23">
        <v>0.47</v>
      </c>
      <c r="E154" s="23">
        <v>17.03</v>
      </c>
      <c r="F154" s="298">
        <v>80.6</v>
      </c>
      <c r="G154" s="299">
        <v>30</v>
      </c>
      <c r="H154" s="23">
        <v>2.3</v>
      </c>
      <c r="I154" s="23">
        <v>0.47</v>
      </c>
      <c r="J154" s="23">
        <v>17.03</v>
      </c>
      <c r="K154" s="298">
        <v>33</v>
      </c>
      <c r="L154" s="155">
        <v>0.5</v>
      </c>
      <c r="M154" s="155">
        <f t="shared" si="15"/>
        <v>0.08688600556070436</v>
      </c>
    </row>
    <row r="155" spans="1:13" ht="12.75">
      <c r="A155" s="57" t="s">
        <v>401</v>
      </c>
      <c r="B155" s="299">
        <v>100</v>
      </c>
      <c r="C155" s="23">
        <v>1.05</v>
      </c>
      <c r="D155" s="23">
        <v>5.05</v>
      </c>
      <c r="E155" s="23">
        <v>8.78</v>
      </c>
      <c r="F155" s="298">
        <v>79.96</v>
      </c>
      <c r="G155" s="299">
        <v>100</v>
      </c>
      <c r="H155" s="23">
        <v>1.05</v>
      </c>
      <c r="I155" s="23">
        <v>5.05</v>
      </c>
      <c r="J155" s="23">
        <v>8.78</v>
      </c>
      <c r="K155" s="298">
        <v>80.6</v>
      </c>
      <c r="L155" s="155">
        <v>0.5</v>
      </c>
      <c r="M155" s="155">
        <f t="shared" si="15"/>
        <v>0.1448100092678406</v>
      </c>
    </row>
    <row r="156" spans="1:13" ht="12.75">
      <c r="A156" s="57" t="s">
        <v>405</v>
      </c>
      <c r="B156" s="23">
        <v>200</v>
      </c>
      <c r="C156" s="23">
        <v>0.3</v>
      </c>
      <c r="D156" s="23">
        <v>0.05</v>
      </c>
      <c r="E156" s="23">
        <v>14.93</v>
      </c>
      <c r="F156" s="23">
        <v>62</v>
      </c>
      <c r="G156" s="299">
        <v>100</v>
      </c>
      <c r="H156" s="23">
        <v>0.3</v>
      </c>
      <c r="I156" s="23">
        <v>0.05</v>
      </c>
      <c r="J156" s="23">
        <v>14.93</v>
      </c>
      <c r="K156" s="298">
        <v>79.96</v>
      </c>
      <c r="L156" s="155">
        <v>0.6</v>
      </c>
      <c r="M156" s="155">
        <f t="shared" si="15"/>
        <v>0.1448100092678406</v>
      </c>
    </row>
    <row r="157" spans="1:13" ht="12.75">
      <c r="A157" s="57" t="s">
        <v>417</v>
      </c>
      <c r="B157" s="26">
        <v>0</v>
      </c>
      <c r="C157" s="23">
        <v>0</v>
      </c>
      <c r="D157" s="23">
        <v>0</v>
      </c>
      <c r="E157" s="23">
        <v>0</v>
      </c>
      <c r="F157" s="306">
        <v>0</v>
      </c>
      <c r="G157" s="23">
        <v>200</v>
      </c>
      <c r="H157" s="23">
        <v>0.76</v>
      </c>
      <c r="I157" s="23">
        <v>0.3</v>
      </c>
      <c r="J157" s="23">
        <v>13.94</v>
      </c>
      <c r="K157" s="23">
        <v>62</v>
      </c>
      <c r="L157" s="155">
        <v>0.25</v>
      </c>
      <c r="M157" s="155">
        <f t="shared" si="15"/>
        <v>0.17377201112140872</v>
      </c>
    </row>
    <row r="158" spans="1:13" ht="12.75">
      <c r="A158" s="57" t="s">
        <v>147</v>
      </c>
      <c r="B158" s="21"/>
      <c r="C158" s="22">
        <f>SUM(C151:C157)</f>
        <v>34.53999999999999</v>
      </c>
      <c r="D158" s="22">
        <f>SUM(D151:D157)</f>
        <v>31.2</v>
      </c>
      <c r="E158" s="22">
        <f>SUM(E151:E157)</f>
        <v>65.72</v>
      </c>
      <c r="F158" s="21">
        <f>SUM(F151:F157)</f>
        <v>654.99</v>
      </c>
      <c r="G158" s="299">
        <v>50</v>
      </c>
      <c r="H158" s="22">
        <f>SUM(H151:H157)</f>
        <v>47.35999999999999</v>
      </c>
      <c r="I158" s="22">
        <f>SUM(I151:I157)</f>
        <v>41.08999999999999</v>
      </c>
      <c r="J158" s="22">
        <f>SUM(J151:J157)</f>
        <v>80</v>
      </c>
      <c r="K158" s="298">
        <v>56</v>
      </c>
      <c r="L158" s="166">
        <f>SUM(L151:L157)</f>
        <v>5.299999999999999</v>
      </c>
      <c r="M158" s="155">
        <f t="shared" si="15"/>
        <v>0.0724050046339203</v>
      </c>
    </row>
    <row r="159" spans="1:13" ht="12.75">
      <c r="A159" s="44" t="s">
        <v>148</v>
      </c>
      <c r="B159" s="28"/>
      <c r="C159" s="23"/>
      <c r="D159" s="23"/>
      <c r="E159" s="23"/>
      <c r="F159" s="28"/>
      <c r="G159" s="21"/>
      <c r="H159" s="23"/>
      <c r="I159" s="23"/>
      <c r="J159" s="23"/>
      <c r="K159" s="45">
        <f>SUM(K152:K158)</f>
        <v>859.4300000000001</v>
      </c>
      <c r="L159" s="155"/>
      <c r="M159" s="166">
        <v>1.55</v>
      </c>
    </row>
    <row r="160" spans="1:13" ht="12.75">
      <c r="A160" s="22" t="s">
        <v>314</v>
      </c>
      <c r="B160" s="30">
        <v>200</v>
      </c>
      <c r="C160" s="23">
        <v>5.6</v>
      </c>
      <c r="D160" s="23">
        <v>6.3</v>
      </c>
      <c r="E160" s="23">
        <v>17.19</v>
      </c>
      <c r="F160" s="28">
        <v>127.66</v>
      </c>
      <c r="G160" s="57"/>
      <c r="H160" s="23">
        <v>2.8</v>
      </c>
      <c r="I160" s="23">
        <v>7.63</v>
      </c>
      <c r="J160" s="23">
        <v>13.16</v>
      </c>
      <c r="K160" s="57"/>
      <c r="L160" s="155">
        <v>0.5</v>
      </c>
      <c r="M160" s="155"/>
    </row>
    <row r="161" spans="1:13" ht="12.75">
      <c r="A161" s="300" t="s">
        <v>435</v>
      </c>
      <c r="B161" s="296">
        <v>20</v>
      </c>
      <c r="C161" s="23">
        <v>0.94</v>
      </c>
      <c r="D161" s="23">
        <v>0.14</v>
      </c>
      <c r="E161" s="23">
        <v>9.96</v>
      </c>
      <c r="F161" s="200">
        <v>39.4</v>
      </c>
      <c r="G161" s="30" t="s">
        <v>31</v>
      </c>
      <c r="H161" s="23">
        <v>0.94</v>
      </c>
      <c r="I161" s="23">
        <v>0.14</v>
      </c>
      <c r="J161" s="23">
        <v>9.96</v>
      </c>
      <c r="K161" s="28">
        <v>127.38</v>
      </c>
      <c r="L161" s="155">
        <v>0.2</v>
      </c>
      <c r="M161" s="155">
        <f>L160/3.4528</f>
        <v>0.1448100092678406</v>
      </c>
    </row>
    <row r="162" spans="1:13" ht="12.75">
      <c r="A162" s="297" t="s">
        <v>457</v>
      </c>
      <c r="B162" s="28" t="s">
        <v>182</v>
      </c>
      <c r="C162" s="23">
        <v>21.88</v>
      </c>
      <c r="D162" s="23">
        <v>16.83</v>
      </c>
      <c r="E162" s="23">
        <v>5.01</v>
      </c>
      <c r="F162" s="28">
        <v>226</v>
      </c>
      <c r="G162" s="296">
        <v>20</v>
      </c>
      <c r="H162" s="23">
        <v>29.17</v>
      </c>
      <c r="I162" s="23">
        <v>22.44</v>
      </c>
      <c r="J162" s="23">
        <v>6.68</v>
      </c>
      <c r="K162" s="200">
        <v>39.4</v>
      </c>
      <c r="L162" s="155">
        <v>2.9</v>
      </c>
      <c r="M162" s="155">
        <f aca="true" t="shared" si="16" ref="M162:M168">L161/3.4528</f>
        <v>0.05792400370713624</v>
      </c>
    </row>
    <row r="163" spans="1:13" ht="12.75">
      <c r="A163" s="57" t="s">
        <v>411</v>
      </c>
      <c r="B163" s="299">
        <v>100</v>
      </c>
      <c r="C163" s="23">
        <v>2.3</v>
      </c>
      <c r="D163" s="23">
        <v>0.47</v>
      </c>
      <c r="E163" s="23">
        <v>17.03</v>
      </c>
      <c r="F163" s="298">
        <v>80.6</v>
      </c>
      <c r="G163" s="47" t="s">
        <v>248</v>
      </c>
      <c r="H163" s="23">
        <v>2.3</v>
      </c>
      <c r="I163" s="23">
        <v>0.47</v>
      </c>
      <c r="J163" s="23">
        <v>17.03</v>
      </c>
      <c r="K163" s="298">
        <v>301.33</v>
      </c>
      <c r="L163" s="155">
        <v>0.5</v>
      </c>
      <c r="M163" s="155">
        <f t="shared" si="16"/>
        <v>0.8398980537534755</v>
      </c>
    </row>
    <row r="164" spans="1:13" ht="12.75">
      <c r="A164" s="57" t="s">
        <v>401</v>
      </c>
      <c r="B164" s="28">
        <v>100</v>
      </c>
      <c r="C164" s="23">
        <v>1.29</v>
      </c>
      <c r="D164" s="23">
        <v>9.77</v>
      </c>
      <c r="E164" s="23">
        <v>5.72</v>
      </c>
      <c r="F164" s="28">
        <v>107.28</v>
      </c>
      <c r="G164" s="299">
        <v>100</v>
      </c>
      <c r="H164" s="23">
        <v>1.29</v>
      </c>
      <c r="I164" s="23">
        <v>9.77</v>
      </c>
      <c r="J164" s="23">
        <v>5.72</v>
      </c>
      <c r="K164" s="298">
        <v>80.6</v>
      </c>
      <c r="L164" s="155">
        <v>0.5</v>
      </c>
      <c r="M164" s="155">
        <f t="shared" si="16"/>
        <v>0.1448100092678406</v>
      </c>
    </row>
    <row r="165" spans="1:13" ht="12.75">
      <c r="A165" s="57" t="s">
        <v>407</v>
      </c>
      <c r="B165" s="23">
        <v>200</v>
      </c>
      <c r="C165" s="23">
        <v>0.3</v>
      </c>
      <c r="D165" s="23">
        <v>0.05</v>
      </c>
      <c r="E165" s="23">
        <v>14.93</v>
      </c>
      <c r="F165" s="23">
        <v>62</v>
      </c>
      <c r="G165" s="28">
        <v>100</v>
      </c>
      <c r="H165" s="23">
        <v>1</v>
      </c>
      <c r="I165" s="23">
        <v>0.2</v>
      </c>
      <c r="J165" s="23">
        <v>19.6</v>
      </c>
      <c r="K165" s="298">
        <v>107.28</v>
      </c>
      <c r="L165" s="155">
        <v>0.8</v>
      </c>
      <c r="M165" s="155">
        <f t="shared" si="16"/>
        <v>0.1448100092678406</v>
      </c>
    </row>
    <row r="166" spans="1:13" ht="12.75">
      <c r="A166" s="57" t="s">
        <v>38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23">
        <v>200</v>
      </c>
      <c r="H166" s="23">
        <v>0.76</v>
      </c>
      <c r="I166" s="23">
        <v>0.3</v>
      </c>
      <c r="J166" s="23">
        <v>13.94</v>
      </c>
      <c r="K166" s="23">
        <v>84</v>
      </c>
      <c r="L166" s="155">
        <v>0.3</v>
      </c>
      <c r="M166" s="155">
        <f t="shared" si="16"/>
        <v>0.23169601482854496</v>
      </c>
    </row>
    <row r="167" spans="1:13" ht="12.75">
      <c r="A167" s="57" t="s">
        <v>147</v>
      </c>
      <c r="B167" s="21"/>
      <c r="C167" s="22">
        <f>SUM(C160:C165)</f>
        <v>32.309999999999995</v>
      </c>
      <c r="D167" s="22">
        <f>SUM(D160:D165)</f>
        <v>33.55999999999999</v>
      </c>
      <c r="E167" s="22">
        <f>SUM(E160:E165)</f>
        <v>69.84</v>
      </c>
      <c r="F167" s="21">
        <f>SUM(F160:F165)</f>
        <v>642.9399999999999</v>
      </c>
      <c r="G167" s="23">
        <v>50</v>
      </c>
      <c r="H167" s="22">
        <f>SUM(H160:H165)</f>
        <v>37.5</v>
      </c>
      <c r="I167" s="22">
        <f>SUM(I160:I165)</f>
        <v>40.650000000000006</v>
      </c>
      <c r="J167" s="22">
        <f>SUM(J160:J165)</f>
        <v>72.15</v>
      </c>
      <c r="K167" s="23">
        <v>56</v>
      </c>
      <c r="L167" s="166">
        <f>SUM(L160:L166)</f>
        <v>5.699999999999999</v>
      </c>
      <c r="M167" s="155">
        <f t="shared" si="16"/>
        <v>0.08688600556070436</v>
      </c>
    </row>
    <row r="168" spans="1:13" ht="12.75">
      <c r="A168" s="44" t="s">
        <v>148</v>
      </c>
      <c r="B168" s="315"/>
      <c r="C168" s="185"/>
      <c r="D168" s="185"/>
      <c r="E168" s="185"/>
      <c r="F168" s="315"/>
      <c r="G168" s="21"/>
      <c r="H168" s="185"/>
      <c r="I168" s="185"/>
      <c r="J168" s="185"/>
      <c r="K168" s="45">
        <f>SUM(K161:K166)</f>
        <v>739.99</v>
      </c>
      <c r="L168" s="205"/>
      <c r="M168" s="166">
        <f t="shared" si="16"/>
        <v>1.6508341056533826</v>
      </c>
    </row>
    <row r="169" spans="1:13" ht="12.75">
      <c r="A169" s="314"/>
      <c r="B169" s="315"/>
      <c r="C169" s="185"/>
      <c r="D169" s="185"/>
      <c r="E169" s="185"/>
      <c r="F169" s="315"/>
      <c r="G169" s="315"/>
      <c r="H169" s="185"/>
      <c r="I169" s="185"/>
      <c r="J169" s="185"/>
      <c r="K169" s="316"/>
      <c r="L169" s="205"/>
      <c r="M169" s="84"/>
    </row>
    <row r="170" spans="1:13" ht="12.75">
      <c r="A170" s="314" t="s">
        <v>462</v>
      </c>
      <c r="B170" s="315"/>
      <c r="C170" s="185"/>
      <c r="D170" s="185"/>
      <c r="E170" s="185"/>
      <c r="F170" s="315"/>
      <c r="G170" s="315"/>
      <c r="H170" s="185"/>
      <c r="I170" s="185"/>
      <c r="J170" s="185"/>
      <c r="K170" s="316"/>
      <c r="L170" s="205"/>
      <c r="M170" s="84"/>
    </row>
    <row r="171" spans="1:13" ht="12.75">
      <c r="A171" s="314"/>
      <c r="B171" s="315"/>
      <c r="C171" s="185"/>
      <c r="D171" s="185"/>
      <c r="E171" s="185"/>
      <c r="F171" s="315"/>
      <c r="G171" s="315"/>
      <c r="H171" s="185"/>
      <c r="I171" s="185"/>
      <c r="J171" s="185"/>
      <c r="K171" s="316"/>
      <c r="L171" s="205"/>
      <c r="M171" s="84"/>
    </row>
    <row r="172" spans="1:13" ht="12.75">
      <c r="A172" s="314"/>
      <c r="B172" s="315"/>
      <c r="C172" s="185"/>
      <c r="D172" s="185"/>
      <c r="E172" s="185"/>
      <c r="F172" s="315"/>
      <c r="G172" s="315"/>
      <c r="H172" s="185"/>
      <c r="I172" s="185"/>
      <c r="J172" s="185"/>
      <c r="K172" s="316"/>
      <c r="L172" s="205"/>
      <c r="M172" s="84"/>
    </row>
    <row r="173" spans="1:13" ht="12.75">
      <c r="A173" s="314"/>
      <c r="B173" s="315"/>
      <c r="C173" s="185"/>
      <c r="D173" s="185"/>
      <c r="E173" s="185"/>
      <c r="F173" s="315"/>
      <c r="G173" s="315"/>
      <c r="H173" s="185"/>
      <c r="I173" s="185"/>
      <c r="J173" s="185"/>
      <c r="K173" s="316"/>
      <c r="L173" s="205"/>
      <c r="M173" s="84"/>
    </row>
    <row r="174" spans="1:13" ht="12.75">
      <c r="A174" s="314"/>
      <c r="B174" s="315"/>
      <c r="C174" s="185"/>
      <c r="D174" s="185"/>
      <c r="E174" s="185"/>
      <c r="F174" s="315"/>
      <c r="G174" s="315"/>
      <c r="H174" s="185"/>
      <c r="I174" s="185"/>
      <c r="J174" s="185"/>
      <c r="K174" s="316"/>
      <c r="L174" s="205"/>
      <c r="M174" s="84"/>
    </row>
    <row r="175" spans="1:13" ht="12.75">
      <c r="A175" s="314"/>
      <c r="B175" s="315"/>
      <c r="C175" s="185"/>
      <c r="D175" s="185"/>
      <c r="E175" s="185"/>
      <c r="F175" s="315"/>
      <c r="G175" s="315"/>
      <c r="H175" s="185"/>
      <c r="I175" s="185"/>
      <c r="J175" s="185"/>
      <c r="K175" s="316"/>
      <c r="L175" s="205"/>
      <c r="M175" s="84"/>
    </row>
    <row r="176" spans="1:13" ht="12.75">
      <c r="A176" s="314"/>
      <c r="B176" s="315"/>
      <c r="C176" s="185"/>
      <c r="D176" s="185"/>
      <c r="E176" s="185"/>
      <c r="F176" s="315"/>
      <c r="G176" s="315"/>
      <c r="H176" s="185"/>
      <c r="I176" s="185"/>
      <c r="J176" s="185"/>
      <c r="K176" s="316"/>
      <c r="L176" s="205"/>
      <c r="M176" s="84"/>
    </row>
    <row r="177" spans="1:13" ht="12.75">
      <c r="A177" s="314"/>
      <c r="B177" s="315"/>
      <c r="C177" s="185"/>
      <c r="D177" s="185"/>
      <c r="E177" s="185"/>
      <c r="F177" s="315"/>
      <c r="G177" s="315"/>
      <c r="H177" s="185"/>
      <c r="I177" s="185"/>
      <c r="J177" s="185"/>
      <c r="K177" s="316"/>
      <c r="L177" s="146"/>
      <c r="M177" s="84"/>
    </row>
    <row r="178" spans="1:13" ht="12.75">
      <c r="A178" s="314"/>
      <c r="B178" s="315"/>
      <c r="C178" s="185"/>
      <c r="D178" s="185"/>
      <c r="E178" s="185"/>
      <c r="F178" s="315"/>
      <c r="G178" s="315"/>
      <c r="H178" s="185"/>
      <c r="I178" s="185"/>
      <c r="J178" s="185"/>
      <c r="K178" s="316"/>
      <c r="L178" s="146"/>
      <c r="M178" s="84"/>
    </row>
    <row r="179" spans="1:13" ht="12.75">
      <c r="A179" s="314"/>
      <c r="B179" s="315"/>
      <c r="C179" s="185"/>
      <c r="D179" s="185"/>
      <c r="E179" s="185"/>
      <c r="F179" s="315"/>
      <c r="G179" s="315"/>
      <c r="H179" s="185"/>
      <c r="I179" s="185"/>
      <c r="J179" s="185"/>
      <c r="K179" s="316"/>
      <c r="L179" s="146"/>
      <c r="M179" s="84"/>
    </row>
    <row r="180" spans="1:13" ht="12.75">
      <c r="A180" s="314"/>
      <c r="B180" s="315"/>
      <c r="C180" s="185"/>
      <c r="D180" s="185"/>
      <c r="E180" s="185"/>
      <c r="F180" s="315"/>
      <c r="G180" s="315"/>
      <c r="H180" s="185"/>
      <c r="I180" s="185"/>
      <c r="J180" s="185"/>
      <c r="K180" s="316"/>
      <c r="L180" s="146"/>
      <c r="M180" s="84"/>
    </row>
    <row r="181" spans="1:13" ht="12.75">
      <c r="A181" s="314"/>
      <c r="G181" s="315"/>
      <c r="K181" s="316"/>
      <c r="M181" s="84"/>
    </row>
    <row r="182" spans="1:4" ht="12.75">
      <c r="A182" t="s">
        <v>413</v>
      </c>
      <c r="B182" s="35"/>
      <c r="C182" s="35"/>
      <c r="D182" s="35"/>
    </row>
    <row r="183" spans="1:4" ht="12.75">
      <c r="A183" s="35"/>
      <c r="B183" s="35"/>
      <c r="C183" s="35"/>
      <c r="D183" s="35"/>
    </row>
    <row r="184" spans="1:4" ht="12.75">
      <c r="A184" s="35" t="s">
        <v>379</v>
      </c>
      <c r="B184" s="35"/>
      <c r="C184" s="35"/>
      <c r="D184" s="35"/>
    </row>
    <row r="185" spans="1:13" ht="12.75">
      <c r="A185" s="35" t="s">
        <v>418</v>
      </c>
      <c r="B185" s="315"/>
      <c r="C185" s="185"/>
      <c r="D185" s="185"/>
      <c r="E185" s="185"/>
      <c r="F185" s="315"/>
      <c r="H185" s="185"/>
      <c r="I185" s="185"/>
      <c r="J185" s="185"/>
      <c r="L185" s="146"/>
      <c r="M185" t="s">
        <v>454</v>
      </c>
    </row>
    <row r="186" spans="1:13" ht="12.75">
      <c r="A186" s="35" t="s">
        <v>455</v>
      </c>
      <c r="B186" s="315"/>
      <c r="C186" s="185"/>
      <c r="D186" s="185"/>
      <c r="E186" s="185"/>
      <c r="F186" s="315"/>
      <c r="G186" s="315"/>
      <c r="H186" s="185"/>
      <c r="I186" s="185"/>
      <c r="J186" s="185"/>
      <c r="K186" s="316"/>
      <c r="L186" s="146"/>
      <c r="M186" s="84"/>
    </row>
    <row r="187" spans="1:13" ht="12.75">
      <c r="A187" s="314"/>
      <c r="B187" s="163" t="s">
        <v>271</v>
      </c>
      <c r="C187" s="163" t="s">
        <v>135</v>
      </c>
      <c r="D187" s="163" t="s">
        <v>136</v>
      </c>
      <c r="E187" s="163" t="s">
        <v>270</v>
      </c>
      <c r="F187" s="163" t="s">
        <v>137</v>
      </c>
      <c r="G187" s="315"/>
      <c r="H187" s="163" t="s">
        <v>135</v>
      </c>
      <c r="I187" s="163" t="s">
        <v>136</v>
      </c>
      <c r="J187" s="163" t="s">
        <v>270</v>
      </c>
      <c r="K187" s="316"/>
      <c r="L187" s="318" t="s">
        <v>415</v>
      </c>
      <c r="M187" s="216" t="s">
        <v>439</v>
      </c>
    </row>
    <row r="188" spans="1:13" ht="12.75">
      <c r="A188" s="163" t="s">
        <v>1</v>
      </c>
      <c r="B188" s="23"/>
      <c r="C188" s="23"/>
      <c r="D188" s="23"/>
      <c r="E188" s="23"/>
      <c r="F188" s="23"/>
      <c r="G188" s="163" t="s">
        <v>134</v>
      </c>
      <c r="H188" s="23"/>
      <c r="I188" s="23"/>
      <c r="J188" s="23"/>
      <c r="K188" s="163" t="s">
        <v>137</v>
      </c>
      <c r="L188" s="23"/>
      <c r="M188" s="163" t="s">
        <v>425</v>
      </c>
    </row>
    <row r="189" spans="1:13" ht="12.75">
      <c r="A189" s="22" t="s">
        <v>310</v>
      </c>
      <c r="B189" s="200" t="s">
        <v>31</v>
      </c>
      <c r="C189" s="23">
        <v>1.6</v>
      </c>
      <c r="D189" s="23">
        <v>6.59</v>
      </c>
      <c r="E189" s="23">
        <v>6.4</v>
      </c>
      <c r="F189" s="23">
        <v>85.2</v>
      </c>
      <c r="G189" s="157"/>
      <c r="H189" s="23">
        <v>1.6</v>
      </c>
      <c r="I189" s="23">
        <v>6.59</v>
      </c>
      <c r="J189" s="23">
        <v>6.4</v>
      </c>
      <c r="K189" s="157"/>
      <c r="L189" s="155">
        <v>0.45</v>
      </c>
      <c r="M189" s="157"/>
    </row>
    <row r="190" spans="1:13" ht="12.75">
      <c r="A190" s="223" t="s">
        <v>449</v>
      </c>
      <c r="B190" s="154" t="s">
        <v>248</v>
      </c>
      <c r="C190" s="23">
        <v>8.13</v>
      </c>
      <c r="D190" s="23">
        <v>21.28</v>
      </c>
      <c r="E190" s="23">
        <v>27.07</v>
      </c>
      <c r="F190" s="155">
        <v>374.65</v>
      </c>
      <c r="G190" s="200" t="s">
        <v>31</v>
      </c>
      <c r="H190" s="23">
        <v>12.44</v>
      </c>
      <c r="I190" s="23">
        <v>38.32</v>
      </c>
      <c r="J190" s="23">
        <v>27.57</v>
      </c>
      <c r="K190" s="23">
        <v>85.2</v>
      </c>
      <c r="L190" s="155">
        <v>2.9</v>
      </c>
      <c r="M190" s="155">
        <f aca="true" t="shared" si="17" ref="M190:M195">L189/3.4528</f>
        <v>0.13032900834105654</v>
      </c>
    </row>
    <row r="191" spans="1:13" ht="12.75">
      <c r="A191" s="158" t="s">
        <v>412</v>
      </c>
      <c r="B191" s="170" t="s">
        <v>154</v>
      </c>
      <c r="C191" s="23">
        <v>0.71</v>
      </c>
      <c r="D191" s="23">
        <v>5.21</v>
      </c>
      <c r="E191" s="23">
        <v>2.85</v>
      </c>
      <c r="F191" s="161">
        <v>60.86</v>
      </c>
      <c r="G191" s="154" t="s">
        <v>397</v>
      </c>
      <c r="H191" s="23">
        <v>0.95</v>
      </c>
      <c r="I191" s="23">
        <v>6.95</v>
      </c>
      <c r="J191" s="23">
        <v>3.8</v>
      </c>
      <c r="K191" s="155">
        <v>499.53</v>
      </c>
      <c r="L191" s="155">
        <v>0.4</v>
      </c>
      <c r="M191" s="155">
        <f t="shared" si="17"/>
        <v>0.8398980537534755</v>
      </c>
    </row>
    <row r="192" spans="1:13" ht="12.75">
      <c r="A192" s="173" t="s">
        <v>429</v>
      </c>
      <c r="B192" s="28">
        <v>100</v>
      </c>
      <c r="C192" s="23">
        <v>2.8</v>
      </c>
      <c r="D192" s="23">
        <v>0</v>
      </c>
      <c r="E192" s="23">
        <v>1.3</v>
      </c>
      <c r="F192" s="28">
        <v>16</v>
      </c>
      <c r="G192" s="167" t="s">
        <v>247</v>
      </c>
      <c r="H192" s="23">
        <v>1.2</v>
      </c>
      <c r="I192" s="23">
        <v>14.58</v>
      </c>
      <c r="J192" s="23">
        <v>4.97</v>
      </c>
      <c r="K192" s="298">
        <v>81.14</v>
      </c>
      <c r="L192" s="155">
        <v>0.55</v>
      </c>
      <c r="M192" s="155">
        <f t="shared" si="17"/>
        <v>0.11584800741427248</v>
      </c>
    </row>
    <row r="193" spans="1:13" ht="12.75">
      <c r="A193" s="158" t="s">
        <v>424</v>
      </c>
      <c r="B193" s="23">
        <v>200</v>
      </c>
      <c r="C193" s="23">
        <v>0.3</v>
      </c>
      <c r="D193" s="23">
        <v>0.05</v>
      </c>
      <c r="E193" s="23">
        <v>14.93</v>
      </c>
      <c r="F193" s="23">
        <v>62</v>
      </c>
      <c r="G193" s="28">
        <v>100</v>
      </c>
      <c r="H193" s="23">
        <v>0.3</v>
      </c>
      <c r="I193" s="23">
        <v>0.05</v>
      </c>
      <c r="J193" s="23">
        <v>14.93</v>
      </c>
      <c r="K193" s="298">
        <v>147.38</v>
      </c>
      <c r="L193" s="155">
        <v>0.6</v>
      </c>
      <c r="M193" s="155">
        <f t="shared" si="17"/>
        <v>0.15929101019462466</v>
      </c>
    </row>
    <row r="194" spans="1:13" ht="12.75">
      <c r="A194" s="57" t="s">
        <v>417</v>
      </c>
      <c r="B194" s="22"/>
      <c r="C194" s="22">
        <f>SUM(C189:C193)</f>
        <v>13.540000000000003</v>
      </c>
      <c r="D194" s="22">
        <f>SUM(D189:D193)</f>
        <v>33.129999999999995</v>
      </c>
      <c r="E194" s="22">
        <f>SUM(E189:E193)</f>
        <v>52.55</v>
      </c>
      <c r="F194" s="176">
        <f>SUM(F189:F193)</f>
        <v>598.7099999999999</v>
      </c>
      <c r="G194" s="23">
        <v>200</v>
      </c>
      <c r="H194" s="22">
        <f>SUM(H189:H193)</f>
        <v>16.49</v>
      </c>
      <c r="I194" s="22">
        <f>SUM(I189:I193)</f>
        <v>66.49</v>
      </c>
      <c r="J194" s="22">
        <f>SUM(J189:J193)</f>
        <v>57.669999999999995</v>
      </c>
      <c r="K194" s="23">
        <v>62</v>
      </c>
      <c r="L194" s="166">
        <f>SUM(L189:L193)</f>
        <v>4.8999999999999995</v>
      </c>
      <c r="M194" s="155">
        <f t="shared" si="17"/>
        <v>0.17377201112140872</v>
      </c>
    </row>
    <row r="195" spans="1:13" ht="12.75">
      <c r="A195" s="163" t="s">
        <v>148</v>
      </c>
      <c r="B195" s="23"/>
      <c r="C195" s="23"/>
      <c r="D195" s="23"/>
      <c r="E195" s="23"/>
      <c r="F195" s="23"/>
      <c r="G195" s="22"/>
      <c r="H195" s="23"/>
      <c r="I195" s="23"/>
      <c r="J195" s="23"/>
      <c r="K195" s="176">
        <f>SUM(K190:K194)</f>
        <v>875.25</v>
      </c>
      <c r="L195" s="155"/>
      <c r="M195" s="166">
        <f t="shared" si="17"/>
        <v>1.4191380908248377</v>
      </c>
    </row>
    <row r="196" spans="1:13" ht="12.75">
      <c r="A196" s="22" t="s">
        <v>311</v>
      </c>
      <c r="B196" s="30">
        <v>200</v>
      </c>
      <c r="C196" s="23">
        <v>8.9</v>
      </c>
      <c r="D196" s="23">
        <v>3.61</v>
      </c>
      <c r="E196" s="23">
        <v>25.28</v>
      </c>
      <c r="F196" s="28">
        <v>158.12</v>
      </c>
      <c r="G196" s="165"/>
      <c r="H196" s="23">
        <v>8.9</v>
      </c>
      <c r="I196" s="23">
        <v>3.61</v>
      </c>
      <c r="J196" s="23">
        <v>25.28</v>
      </c>
      <c r="K196" s="166"/>
      <c r="L196" s="155">
        <v>0.5</v>
      </c>
      <c r="M196" s="23"/>
    </row>
    <row r="197" spans="1:13" ht="12.75">
      <c r="A197" s="300" t="s">
        <v>451</v>
      </c>
      <c r="B197" s="30">
        <v>20</v>
      </c>
      <c r="C197" s="23">
        <v>0.94</v>
      </c>
      <c r="D197" s="23">
        <v>0.14</v>
      </c>
      <c r="E197" s="23">
        <v>9.96</v>
      </c>
      <c r="F197" s="28">
        <v>39.4</v>
      </c>
      <c r="G197" s="30">
        <v>200</v>
      </c>
      <c r="H197" s="23">
        <v>1.88</v>
      </c>
      <c r="I197" s="23">
        <v>0.28</v>
      </c>
      <c r="J197" s="23">
        <v>19.92</v>
      </c>
      <c r="K197" s="28">
        <v>158.12</v>
      </c>
      <c r="L197" s="155">
        <v>0.2</v>
      </c>
      <c r="M197" s="155">
        <f>L196/3.4528</f>
        <v>0.1448100092678406</v>
      </c>
    </row>
    <row r="198" spans="1:13" ht="12.75">
      <c r="A198" s="297" t="s">
        <v>457</v>
      </c>
      <c r="B198" s="28" t="s">
        <v>151</v>
      </c>
      <c r="C198" s="23">
        <v>22.79</v>
      </c>
      <c r="D198" s="23">
        <v>15.55</v>
      </c>
      <c r="E198" s="23">
        <v>8.43</v>
      </c>
      <c r="F198" s="28">
        <v>260.07</v>
      </c>
      <c r="G198" s="60">
        <v>40</v>
      </c>
      <c r="H198" s="23">
        <v>20.74</v>
      </c>
      <c r="I198" s="23">
        <v>20.67</v>
      </c>
      <c r="J198" s="23">
        <v>7.87</v>
      </c>
      <c r="K198" s="28">
        <v>78.8</v>
      </c>
      <c r="L198" s="155">
        <v>2.8</v>
      </c>
      <c r="M198" s="155">
        <f aca="true" t="shared" si="18" ref="M198:M204">L197/3.4528</f>
        <v>0.05792400370713624</v>
      </c>
    </row>
    <row r="199" spans="1:13" ht="12.75">
      <c r="A199" s="57" t="s">
        <v>420</v>
      </c>
      <c r="B199" s="28">
        <v>40</v>
      </c>
      <c r="C199" s="23">
        <v>0.95</v>
      </c>
      <c r="D199" s="23">
        <v>6.95</v>
      </c>
      <c r="E199" s="23">
        <v>3.8</v>
      </c>
      <c r="F199" s="28">
        <v>81.14</v>
      </c>
      <c r="G199" s="301" t="s">
        <v>277</v>
      </c>
      <c r="H199" s="23">
        <v>0.95</v>
      </c>
      <c r="I199" s="23">
        <v>6.95</v>
      </c>
      <c r="J199" s="23">
        <v>3.8</v>
      </c>
      <c r="K199" s="298">
        <v>296.4</v>
      </c>
      <c r="L199" s="155">
        <v>0.4</v>
      </c>
      <c r="M199" s="155">
        <f t="shared" si="18"/>
        <v>0.8109360518999073</v>
      </c>
    </row>
    <row r="200" spans="1:13" ht="12.75">
      <c r="A200" s="57" t="s">
        <v>432</v>
      </c>
      <c r="B200" s="299">
        <v>100</v>
      </c>
      <c r="C200" s="23">
        <v>2.3</v>
      </c>
      <c r="D200" s="23">
        <v>0.47</v>
      </c>
      <c r="E200" s="23">
        <v>17.03</v>
      </c>
      <c r="F200" s="298">
        <v>80.6</v>
      </c>
      <c r="G200" s="47" t="s">
        <v>247</v>
      </c>
      <c r="H200" s="23">
        <v>2.06</v>
      </c>
      <c r="I200" s="23">
        <v>0.1</v>
      </c>
      <c r="J200" s="23">
        <v>18.85</v>
      </c>
      <c r="K200" s="298">
        <v>81.14</v>
      </c>
      <c r="L200" s="155">
        <v>0.5</v>
      </c>
      <c r="M200" s="155">
        <f t="shared" si="18"/>
        <v>0.11584800741427248</v>
      </c>
    </row>
    <row r="201" spans="1:13" ht="12.75">
      <c r="A201" s="57" t="s">
        <v>421</v>
      </c>
      <c r="B201" s="28">
        <v>75</v>
      </c>
      <c r="C201" s="23">
        <v>0.81</v>
      </c>
      <c r="D201" s="23">
        <v>7.39</v>
      </c>
      <c r="E201" s="23">
        <v>3.32</v>
      </c>
      <c r="F201" s="28">
        <v>78.06</v>
      </c>
      <c r="G201" s="299">
        <v>100</v>
      </c>
      <c r="H201" s="23">
        <v>0.86</v>
      </c>
      <c r="I201" s="23">
        <v>7.88</v>
      </c>
      <c r="J201" s="23">
        <v>3.54</v>
      </c>
      <c r="K201" s="298">
        <v>83.43</v>
      </c>
      <c r="L201" s="155">
        <v>0.65</v>
      </c>
      <c r="M201" s="155">
        <f t="shared" si="18"/>
        <v>0.1448100092678406</v>
      </c>
    </row>
    <row r="202" spans="1:13" ht="12.75">
      <c r="A202" s="57" t="s">
        <v>409</v>
      </c>
      <c r="B202" s="23">
        <v>200</v>
      </c>
      <c r="C202" s="23">
        <v>0.3</v>
      </c>
      <c r="D202" s="23">
        <v>0.05</v>
      </c>
      <c r="E202" s="23">
        <v>14.93</v>
      </c>
      <c r="F202" s="23">
        <v>62</v>
      </c>
      <c r="G202" s="28">
        <v>80</v>
      </c>
      <c r="H202" s="23">
        <v>0.3</v>
      </c>
      <c r="I202" s="23">
        <v>0.05</v>
      </c>
      <c r="J202" s="23">
        <v>14.93</v>
      </c>
      <c r="K202" s="298">
        <v>83.26</v>
      </c>
      <c r="L202" s="155">
        <v>0.6</v>
      </c>
      <c r="M202" s="155">
        <f t="shared" si="18"/>
        <v>0.18825301204819278</v>
      </c>
    </row>
    <row r="203" spans="1:13" ht="12.75">
      <c r="A203" s="57" t="s">
        <v>417</v>
      </c>
      <c r="B203" s="21"/>
      <c r="C203" s="22">
        <f>SUM(C196:C202)</f>
        <v>36.989999999999995</v>
      </c>
      <c r="D203" s="22">
        <f>SUM(D196:D202)</f>
        <v>34.16</v>
      </c>
      <c r="E203" s="22">
        <f>SUM(E196:E202)</f>
        <v>82.75</v>
      </c>
      <c r="F203" s="21">
        <f>SUM(F196:F202)</f>
        <v>759.3900000000001</v>
      </c>
      <c r="G203" s="23">
        <v>200</v>
      </c>
      <c r="H203" s="22">
        <f>SUM(H196:H202)</f>
        <v>35.69</v>
      </c>
      <c r="I203" s="22">
        <f>SUM(I196:I202)</f>
        <v>39.54</v>
      </c>
      <c r="J203" s="22">
        <f>SUM(J196:J202)</f>
        <v>94.19</v>
      </c>
      <c r="K203" s="23">
        <v>62</v>
      </c>
      <c r="L203" s="166">
        <f>SUM(L196:L202)</f>
        <v>5.65</v>
      </c>
      <c r="M203" s="155">
        <f t="shared" si="18"/>
        <v>0.17377201112140872</v>
      </c>
    </row>
    <row r="204" spans="1:13" ht="12.75">
      <c r="A204" s="44" t="s">
        <v>148</v>
      </c>
      <c r="B204" s="23"/>
      <c r="C204" s="23"/>
      <c r="D204" s="23"/>
      <c r="E204" s="23"/>
      <c r="F204" s="23"/>
      <c r="G204" s="21"/>
      <c r="H204" s="23"/>
      <c r="I204" s="23"/>
      <c r="J204" s="23"/>
      <c r="K204" s="45">
        <f>SUM(K197:K203)</f>
        <v>843.1499999999999</v>
      </c>
      <c r="L204" s="155"/>
      <c r="M204" s="166">
        <f t="shared" si="18"/>
        <v>1.636353104726599</v>
      </c>
    </row>
    <row r="205" spans="1:13" ht="12.75">
      <c r="A205" s="22" t="s">
        <v>312</v>
      </c>
      <c r="B205" s="200">
        <v>200</v>
      </c>
      <c r="C205" s="23">
        <v>4.45</v>
      </c>
      <c r="D205" s="23">
        <v>6.07</v>
      </c>
      <c r="E205" s="23">
        <v>17.94</v>
      </c>
      <c r="F205" s="23">
        <v>140.64</v>
      </c>
      <c r="G205" s="157"/>
      <c r="H205" s="23">
        <v>4.45</v>
      </c>
      <c r="I205" s="23">
        <v>6.07</v>
      </c>
      <c r="J205" s="23">
        <v>17.94</v>
      </c>
      <c r="K205" s="157"/>
      <c r="L205" s="155">
        <v>0.35</v>
      </c>
      <c r="M205" s="23"/>
    </row>
    <row r="206" spans="1:13" ht="12.75">
      <c r="A206" s="223" t="s">
        <v>443</v>
      </c>
      <c r="B206" s="28">
        <v>75</v>
      </c>
      <c r="C206" s="23">
        <v>12.8</v>
      </c>
      <c r="D206" s="23">
        <v>13.6</v>
      </c>
      <c r="E206" s="23">
        <v>13.33</v>
      </c>
      <c r="F206" s="28">
        <v>224.52</v>
      </c>
      <c r="G206" s="200">
        <v>200</v>
      </c>
      <c r="H206" s="23">
        <v>17.07</v>
      </c>
      <c r="I206" s="23">
        <v>18.13</v>
      </c>
      <c r="J206" s="23">
        <v>17.77</v>
      </c>
      <c r="K206" s="23">
        <v>140.64</v>
      </c>
      <c r="L206" s="155">
        <v>2.8</v>
      </c>
      <c r="M206" s="155">
        <f>L205/3.4528</f>
        <v>0.1013670064874884</v>
      </c>
    </row>
    <row r="207" spans="1:13" ht="12.75">
      <c r="A207" s="57" t="s">
        <v>461</v>
      </c>
      <c r="B207" s="28">
        <v>30</v>
      </c>
      <c r="C207" s="23">
        <v>0.08</v>
      </c>
      <c r="D207" s="23">
        <v>9.3</v>
      </c>
      <c r="E207" s="23">
        <v>0.09</v>
      </c>
      <c r="F207" s="28">
        <v>83.7</v>
      </c>
      <c r="G207" s="299" t="s">
        <v>248</v>
      </c>
      <c r="H207" s="23">
        <v>0.08</v>
      </c>
      <c r="I207" s="23">
        <v>9.3</v>
      </c>
      <c r="J207" s="23">
        <v>0.09</v>
      </c>
      <c r="K207" s="298">
        <v>301.33</v>
      </c>
      <c r="L207" s="155">
        <v>0.4</v>
      </c>
      <c r="M207" s="155">
        <v>0.89</v>
      </c>
    </row>
    <row r="208" spans="1:13" ht="12.75">
      <c r="A208" s="57" t="s">
        <v>399</v>
      </c>
      <c r="B208" s="299">
        <v>100</v>
      </c>
      <c r="C208" s="23">
        <v>1.6</v>
      </c>
      <c r="D208" s="23">
        <v>0.1</v>
      </c>
      <c r="E208" s="23">
        <v>11</v>
      </c>
      <c r="F208" s="298">
        <v>42.93</v>
      </c>
      <c r="G208" s="299">
        <v>100</v>
      </c>
      <c r="H208" s="23">
        <v>1.6</v>
      </c>
      <c r="I208" s="23">
        <v>0.1</v>
      </c>
      <c r="J208" s="23">
        <v>11</v>
      </c>
      <c r="K208" s="298">
        <v>152.16</v>
      </c>
      <c r="L208" s="155">
        <v>0.5</v>
      </c>
      <c r="M208" s="155">
        <v>0.14</v>
      </c>
    </row>
    <row r="209" spans="1:13" ht="12.75">
      <c r="A209" s="309" t="s">
        <v>402</v>
      </c>
      <c r="B209" s="28">
        <v>200</v>
      </c>
      <c r="C209" s="23">
        <v>0.3</v>
      </c>
      <c r="D209" s="23">
        <v>0.05</v>
      </c>
      <c r="E209" s="23">
        <v>14.93</v>
      </c>
      <c r="F209" s="28">
        <v>62</v>
      </c>
      <c r="G209" s="299">
        <v>100</v>
      </c>
      <c r="H209" s="23">
        <v>1</v>
      </c>
      <c r="I209" s="23">
        <v>0.2</v>
      </c>
      <c r="J209" s="23">
        <v>19.6</v>
      </c>
      <c r="K209" s="298">
        <v>42.93</v>
      </c>
      <c r="L209" s="155">
        <v>0.8</v>
      </c>
      <c r="M209" s="155">
        <f>L208/3.4528</f>
        <v>0.1448100092678406</v>
      </c>
    </row>
    <row r="210" spans="1:13" ht="12.75">
      <c r="A210" s="57" t="s">
        <v>38</v>
      </c>
      <c r="B210" s="22"/>
      <c r="C210" s="22">
        <f>SUM(C205:C209)</f>
        <v>19.23</v>
      </c>
      <c r="D210" s="22">
        <f>SUM(D205:D209)</f>
        <v>29.120000000000005</v>
      </c>
      <c r="E210" s="22">
        <f>SUM(E205:E209)</f>
        <v>57.29</v>
      </c>
      <c r="F210" s="22">
        <f>SUM(F205:F209)</f>
        <v>553.79</v>
      </c>
      <c r="G210" s="28">
        <v>200</v>
      </c>
      <c r="H210" s="22">
        <f>SUM(H205:H209)</f>
        <v>24.2</v>
      </c>
      <c r="I210" s="22">
        <f>SUM(I205:I209)</f>
        <v>33.800000000000004</v>
      </c>
      <c r="J210" s="22">
        <f>SUM(J205:J209)</f>
        <v>66.4</v>
      </c>
      <c r="K210" s="28">
        <v>84</v>
      </c>
      <c r="L210" s="166">
        <f>SUM(L205:L209)</f>
        <v>4.85</v>
      </c>
      <c r="M210" s="155">
        <f>L209/3.4528</f>
        <v>0.23169601482854496</v>
      </c>
    </row>
    <row r="211" spans="1:13" ht="12.75">
      <c r="A211" s="175" t="s">
        <v>148</v>
      </c>
      <c r="B211" s="23"/>
      <c r="C211" s="23"/>
      <c r="D211" s="23"/>
      <c r="E211" s="23"/>
      <c r="F211" s="23"/>
      <c r="G211" s="229"/>
      <c r="H211" s="23"/>
      <c r="I211" s="23"/>
      <c r="J211" s="23"/>
      <c r="K211" s="176">
        <f>SUM(K206:K210)</f>
        <v>721.06</v>
      </c>
      <c r="L211" s="155"/>
      <c r="M211" s="166">
        <f>SUM(M206:M210)</f>
        <v>1.507873030583874</v>
      </c>
    </row>
    <row r="212" spans="1:13" ht="12.75">
      <c r="A212" s="22" t="s">
        <v>313</v>
      </c>
      <c r="B212" s="200" t="s">
        <v>31</v>
      </c>
      <c r="C212" s="23">
        <v>4.65</v>
      </c>
      <c r="D212" s="23">
        <v>4.33</v>
      </c>
      <c r="E212" s="23">
        <v>18.34</v>
      </c>
      <c r="F212" s="23">
        <v>119.44</v>
      </c>
      <c r="G212" s="157"/>
      <c r="H212" s="23">
        <v>4.65</v>
      </c>
      <c r="I212" s="23">
        <v>4.33</v>
      </c>
      <c r="J212" s="23">
        <v>18.34</v>
      </c>
      <c r="K212" s="157"/>
      <c r="L212" s="155">
        <v>0.5</v>
      </c>
      <c r="M212" s="155"/>
    </row>
    <row r="213" spans="1:13" ht="12.75">
      <c r="A213" s="223" t="s">
        <v>447</v>
      </c>
      <c r="B213" s="296">
        <v>20</v>
      </c>
      <c r="C213" s="23">
        <v>0.94</v>
      </c>
      <c r="D213" s="23">
        <v>0.14</v>
      </c>
      <c r="E213" s="23">
        <v>9.96</v>
      </c>
      <c r="F213" s="200">
        <v>39.4</v>
      </c>
      <c r="G213" s="200" t="s">
        <v>31</v>
      </c>
      <c r="H213" s="23">
        <v>0.94</v>
      </c>
      <c r="I213" s="23">
        <v>0.14</v>
      </c>
      <c r="J213" s="23">
        <v>9.96</v>
      </c>
      <c r="K213" s="23">
        <v>119.44</v>
      </c>
      <c r="L213" s="155">
        <v>0.2</v>
      </c>
      <c r="M213" s="155">
        <f>L212/3.4528</f>
        <v>0.1448100092678406</v>
      </c>
    </row>
    <row r="214" spans="1:13" ht="12.75">
      <c r="A214" s="297" t="s">
        <v>457</v>
      </c>
      <c r="B214" s="160">
        <v>150</v>
      </c>
      <c r="C214" s="23">
        <v>16.66</v>
      </c>
      <c r="D214" s="23">
        <v>15.97</v>
      </c>
      <c r="E214" s="23">
        <v>27.42</v>
      </c>
      <c r="F214" s="161">
        <v>317.31</v>
      </c>
      <c r="G214" s="296">
        <v>20</v>
      </c>
      <c r="H214" s="23">
        <v>22.21</v>
      </c>
      <c r="I214" s="23">
        <v>21.29</v>
      </c>
      <c r="J214" s="23">
        <v>36.56</v>
      </c>
      <c r="K214" s="200">
        <v>39.4</v>
      </c>
      <c r="L214" s="155">
        <v>3</v>
      </c>
      <c r="M214" s="155">
        <f>L213/3.4528</f>
        <v>0.05792400370713624</v>
      </c>
    </row>
    <row r="215" spans="1:13" ht="12.75">
      <c r="A215" s="171" t="s">
        <v>460</v>
      </c>
      <c r="B215" s="299">
        <v>30</v>
      </c>
      <c r="C215" s="23">
        <v>0.37</v>
      </c>
      <c r="D215" s="23">
        <v>4.64</v>
      </c>
      <c r="E215" s="23">
        <v>0.48</v>
      </c>
      <c r="F215" s="298">
        <v>45.27</v>
      </c>
      <c r="G215" s="160">
        <v>200</v>
      </c>
      <c r="H215" s="23">
        <v>0.48</v>
      </c>
      <c r="I215" s="23">
        <v>17.4</v>
      </c>
      <c r="J215" s="23">
        <v>0.6</v>
      </c>
      <c r="K215" s="298">
        <v>386.9</v>
      </c>
      <c r="L215" s="155">
        <v>0.4</v>
      </c>
      <c r="M215" s="155">
        <f>L214/3.4528</f>
        <v>0.8688600556070436</v>
      </c>
    </row>
    <row r="216" spans="1:13" ht="12.75">
      <c r="A216" s="57" t="s">
        <v>428</v>
      </c>
      <c r="B216" s="28">
        <v>200</v>
      </c>
      <c r="C216" s="23">
        <v>0.3</v>
      </c>
      <c r="D216" s="23">
        <v>0.05</v>
      </c>
      <c r="E216" s="23">
        <v>14.93</v>
      </c>
      <c r="F216" s="298">
        <v>62</v>
      </c>
      <c r="G216" s="299">
        <v>40</v>
      </c>
      <c r="H216" s="23">
        <v>1</v>
      </c>
      <c r="I216" s="23">
        <v>0.2</v>
      </c>
      <c r="J216" s="23">
        <v>19.6</v>
      </c>
      <c r="K216" s="298">
        <v>160.22</v>
      </c>
      <c r="L216" s="155">
        <v>0.8</v>
      </c>
      <c r="M216" s="155">
        <v>0.14</v>
      </c>
    </row>
    <row r="217" spans="1:13" ht="12.75">
      <c r="A217" s="57" t="s">
        <v>38</v>
      </c>
      <c r="B217" s="227"/>
      <c r="C217" s="22">
        <f>SUM(C212:C216)</f>
        <v>22.92</v>
      </c>
      <c r="D217" s="22">
        <f>SUM(D212:D216)</f>
        <v>25.130000000000003</v>
      </c>
      <c r="E217" s="22">
        <f>SUM(E212:E216)</f>
        <v>71.13</v>
      </c>
      <c r="F217" s="228">
        <f>SUM(F212:F216)</f>
        <v>583.42</v>
      </c>
      <c r="G217" s="167">
        <v>200</v>
      </c>
      <c r="H217" s="22">
        <f>SUM(H212:H216)</f>
        <v>29.28</v>
      </c>
      <c r="I217" s="22">
        <f>SUM(I212:I216)</f>
        <v>43.36</v>
      </c>
      <c r="J217" s="22">
        <f>SUM(J212:J216)</f>
        <v>85.06</v>
      </c>
      <c r="K217" s="155">
        <v>84</v>
      </c>
      <c r="L217" s="166">
        <f>SUM(L212:L216)</f>
        <v>4.9</v>
      </c>
      <c r="M217" s="155">
        <f>L216/3.4528</f>
        <v>0.23169601482854496</v>
      </c>
    </row>
    <row r="218" spans="1:13" ht="12.75">
      <c r="A218" s="168" t="s">
        <v>148</v>
      </c>
      <c r="B218" s="23"/>
      <c r="C218" s="23"/>
      <c r="D218" s="23"/>
      <c r="E218" s="23"/>
      <c r="F218" s="23"/>
      <c r="G218" s="227"/>
      <c r="H218" s="23"/>
      <c r="I218" s="23"/>
      <c r="J218" s="23"/>
      <c r="K218" s="228">
        <f>SUM(K213:K217)</f>
        <v>789.96</v>
      </c>
      <c r="L218" s="155"/>
      <c r="M218" s="166">
        <f>SUM(M213:M217)</f>
        <v>1.4432900834105653</v>
      </c>
    </row>
    <row r="219" spans="1:13" ht="12.75">
      <c r="A219" s="22" t="s">
        <v>314</v>
      </c>
      <c r="B219" s="200" t="s">
        <v>31</v>
      </c>
      <c r="C219" s="23">
        <v>7.64</v>
      </c>
      <c r="D219" s="23">
        <v>3.48</v>
      </c>
      <c r="E219" s="23">
        <v>35.21</v>
      </c>
      <c r="F219" s="23">
        <v>141.13</v>
      </c>
      <c r="G219" s="157"/>
      <c r="H219" s="23">
        <v>7.64</v>
      </c>
      <c r="I219" s="23">
        <v>3.48</v>
      </c>
      <c r="J219" s="23">
        <v>35.21</v>
      </c>
      <c r="K219" s="157"/>
      <c r="L219" s="155">
        <v>0.5</v>
      </c>
      <c r="M219" s="155"/>
    </row>
    <row r="220" spans="1:13" ht="12.75">
      <c r="A220" s="223" t="s">
        <v>452</v>
      </c>
      <c r="B220" s="296">
        <v>20</v>
      </c>
      <c r="C220" s="23">
        <v>1.74</v>
      </c>
      <c r="D220" s="23">
        <v>0.38</v>
      </c>
      <c r="E220" s="23">
        <v>10.32</v>
      </c>
      <c r="F220" s="200">
        <v>53</v>
      </c>
      <c r="G220" s="200" t="s">
        <v>31</v>
      </c>
      <c r="H220" s="23">
        <v>1.74</v>
      </c>
      <c r="I220" s="23">
        <v>0.38</v>
      </c>
      <c r="J220" s="23">
        <v>10.32</v>
      </c>
      <c r="K220" s="23">
        <v>141.13</v>
      </c>
      <c r="L220" s="155">
        <v>0.25</v>
      </c>
      <c r="M220" s="155">
        <f>L219/3.4528</f>
        <v>0.1448100092678406</v>
      </c>
    </row>
    <row r="221" spans="1:13" ht="12.75">
      <c r="A221" s="297" t="s">
        <v>395</v>
      </c>
      <c r="B221" s="23">
        <v>200</v>
      </c>
      <c r="C221" s="23">
        <v>29.91</v>
      </c>
      <c r="D221" s="23">
        <v>18.17</v>
      </c>
      <c r="E221" s="23">
        <v>35.65</v>
      </c>
      <c r="F221" s="23">
        <v>428.72</v>
      </c>
      <c r="G221" s="296">
        <v>20</v>
      </c>
      <c r="H221" s="23">
        <v>29.93</v>
      </c>
      <c r="I221" s="23">
        <v>19.47</v>
      </c>
      <c r="J221" s="23">
        <v>16.35</v>
      </c>
      <c r="K221" s="200">
        <v>53</v>
      </c>
      <c r="L221" s="155">
        <v>2.9</v>
      </c>
      <c r="M221" s="155">
        <f aca="true" t="shared" si="19" ref="M221:M226">L220/3.4528</f>
        <v>0.0724050046339203</v>
      </c>
    </row>
    <row r="222" spans="1:13" ht="12.75">
      <c r="A222" s="313" t="s">
        <v>423</v>
      </c>
      <c r="B222" s="299">
        <v>30</v>
      </c>
      <c r="C222" s="23">
        <v>0.37</v>
      </c>
      <c r="D222" s="23">
        <v>4.64</v>
      </c>
      <c r="E222" s="23">
        <v>0.48</v>
      </c>
      <c r="F222" s="298">
        <v>45.27</v>
      </c>
      <c r="G222" s="167" t="s">
        <v>249</v>
      </c>
      <c r="H222" s="23">
        <v>1.24</v>
      </c>
      <c r="I222" s="23">
        <v>14.6</v>
      </c>
      <c r="J222" s="23">
        <v>6.63</v>
      </c>
      <c r="K222" s="23">
        <v>356.63</v>
      </c>
      <c r="L222" s="155">
        <v>0.55</v>
      </c>
      <c r="M222" s="155">
        <f t="shared" si="19"/>
        <v>0.8398980537534755</v>
      </c>
    </row>
    <row r="223" spans="1:13" ht="12.75">
      <c r="A223" s="57" t="s">
        <v>422</v>
      </c>
      <c r="B223" s="23">
        <v>200</v>
      </c>
      <c r="C223" s="23">
        <v>0.3</v>
      </c>
      <c r="D223" s="23">
        <v>0.05</v>
      </c>
      <c r="E223" s="23">
        <v>14.93</v>
      </c>
      <c r="F223" s="23">
        <v>62</v>
      </c>
      <c r="G223" s="299">
        <v>100</v>
      </c>
      <c r="H223" s="23">
        <v>0.3</v>
      </c>
      <c r="I223" s="23">
        <v>0.05</v>
      </c>
      <c r="J223" s="23">
        <v>14.93</v>
      </c>
      <c r="K223" s="298">
        <v>154.08</v>
      </c>
      <c r="L223" s="155">
        <v>0.6</v>
      </c>
      <c r="M223" s="155">
        <f t="shared" si="19"/>
        <v>0.15929101019462466</v>
      </c>
    </row>
    <row r="224" spans="1:13" ht="12.75">
      <c r="A224" s="57" t="s">
        <v>417</v>
      </c>
      <c r="B224" s="26">
        <v>0</v>
      </c>
      <c r="C224" s="23">
        <v>0</v>
      </c>
      <c r="D224" s="23">
        <v>0</v>
      </c>
      <c r="E224" s="23">
        <v>0</v>
      </c>
      <c r="F224" s="306">
        <v>0</v>
      </c>
      <c r="G224" s="23">
        <v>200</v>
      </c>
      <c r="H224" s="23">
        <v>1.52</v>
      </c>
      <c r="I224" s="23">
        <v>0.6</v>
      </c>
      <c r="J224" s="23">
        <v>27.88</v>
      </c>
      <c r="K224" s="23">
        <v>62</v>
      </c>
      <c r="L224" s="155">
        <v>0.5</v>
      </c>
      <c r="M224" s="155">
        <f t="shared" si="19"/>
        <v>0.17377201112140872</v>
      </c>
    </row>
    <row r="225" spans="1:13" ht="12.75">
      <c r="A225" s="162" t="s">
        <v>147</v>
      </c>
      <c r="B225" s="22"/>
      <c r="C225" s="22">
        <f>SUM(C219:C224)</f>
        <v>39.959999999999994</v>
      </c>
      <c r="D225" s="22">
        <f>SUM(D219:D224)</f>
        <v>26.720000000000002</v>
      </c>
      <c r="E225" s="22">
        <f>SUM(E219:E224)</f>
        <v>96.59</v>
      </c>
      <c r="F225" s="176">
        <f>SUM(F219:F224)</f>
        <v>730.12</v>
      </c>
      <c r="G225" s="160">
        <v>100</v>
      </c>
      <c r="H225" s="22">
        <f>SUM(H219:H224)</f>
        <v>42.370000000000005</v>
      </c>
      <c r="I225" s="22">
        <f>SUM(I219:I224)</f>
        <v>38.58</v>
      </c>
      <c r="J225" s="22">
        <f>SUM(J219:J224)</f>
        <v>111.32</v>
      </c>
      <c r="K225" s="161">
        <v>112</v>
      </c>
      <c r="L225" s="166">
        <f>SUM(L219:L224)</f>
        <v>5.3</v>
      </c>
      <c r="M225" s="155">
        <f t="shared" si="19"/>
        <v>0.1448100092678406</v>
      </c>
    </row>
    <row r="226" spans="1:13" ht="12.75">
      <c r="A226" s="163" t="s">
        <v>148</v>
      </c>
      <c r="G226" s="227"/>
      <c r="K226" s="228">
        <f>SUM(K220:K225)</f>
        <v>878.84</v>
      </c>
      <c r="M226" s="166">
        <f t="shared" si="19"/>
        <v>1.5349860982391104</v>
      </c>
    </row>
    <row r="228" ht="12.75">
      <c r="A228" s="314" t="s">
        <v>462</v>
      </c>
    </row>
    <row r="229" ht="12.75">
      <c r="A229" s="314"/>
    </row>
  </sheetData>
  <sheetProtection/>
  <printOptions/>
  <pageMargins left="0.75" right="0.75" top="0.8" bottom="0.41" header="0.5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6"/>
  <sheetViews>
    <sheetView zoomScalePageLayoutView="0" workbookViewId="0" topLeftCell="A99">
      <selection activeCell="R35" sqref="R35"/>
    </sheetView>
  </sheetViews>
  <sheetFormatPr defaultColWidth="9.140625" defaultRowHeight="12.75"/>
  <cols>
    <col min="1" max="1" width="38.8515625" style="0" customWidth="1"/>
    <col min="2" max="2" width="9.140625" style="0" hidden="1" customWidth="1"/>
    <col min="3" max="3" width="9.00390625" style="0" customWidth="1"/>
    <col min="4" max="4" width="9.140625" style="0" hidden="1" customWidth="1"/>
    <col min="5" max="5" width="11.140625" style="0" customWidth="1"/>
    <col min="6" max="6" width="0.13671875" style="0" hidden="1" customWidth="1"/>
    <col min="7" max="8" width="9.140625" style="0" hidden="1" customWidth="1"/>
    <col min="9" max="9" width="11.7109375" style="0" customWidth="1"/>
    <col min="10" max="10" width="9.140625" style="0" hidden="1" customWidth="1"/>
    <col min="11" max="11" width="12.28125" style="0" customWidth="1"/>
    <col min="12" max="13" width="0.13671875" style="0" hidden="1" customWidth="1"/>
    <col min="14" max="15" width="9.140625" style="0" hidden="1" customWidth="1"/>
  </cols>
  <sheetData>
    <row r="1" spans="1:7" ht="12.75">
      <c r="A1" s="35" t="s">
        <v>275</v>
      </c>
      <c r="B1" s="35"/>
      <c r="C1" s="35"/>
      <c r="D1" s="35"/>
      <c r="E1" s="35"/>
      <c r="F1" s="35"/>
      <c r="G1" s="35"/>
    </row>
    <row r="3" s="35" customFormat="1" ht="12.75">
      <c r="A3" s="35" t="s">
        <v>307</v>
      </c>
    </row>
    <row r="4" s="35" customFormat="1" ht="12.75"/>
    <row r="5" s="35" customFormat="1" ht="12.75">
      <c r="I5" s="35" t="s">
        <v>273</v>
      </c>
    </row>
    <row r="7" spans="1:14" ht="21.75" customHeight="1">
      <c r="A7" s="260" t="s">
        <v>1</v>
      </c>
      <c r="B7" s="244" t="s">
        <v>133</v>
      </c>
      <c r="C7" s="244" t="s">
        <v>271</v>
      </c>
      <c r="D7" s="244" t="s">
        <v>4</v>
      </c>
      <c r="E7" s="244" t="s">
        <v>4</v>
      </c>
      <c r="F7" s="244" t="s">
        <v>136</v>
      </c>
      <c r="G7" s="244" t="s">
        <v>270</v>
      </c>
      <c r="H7" s="244" t="s">
        <v>137</v>
      </c>
      <c r="I7" s="252" t="s">
        <v>134</v>
      </c>
      <c r="J7" s="253" t="s">
        <v>4</v>
      </c>
      <c r="K7" s="253" t="s">
        <v>4</v>
      </c>
      <c r="L7" s="178" t="s">
        <v>136</v>
      </c>
      <c r="M7" s="179" t="s">
        <v>270</v>
      </c>
      <c r="N7" s="178" t="s">
        <v>137</v>
      </c>
    </row>
    <row r="8" spans="1:14" ht="26.25" customHeight="1">
      <c r="A8" s="22" t="s">
        <v>310</v>
      </c>
      <c r="B8" s="22"/>
      <c r="C8" s="22" t="s">
        <v>101</v>
      </c>
      <c r="D8" s="22"/>
      <c r="E8" s="22"/>
      <c r="F8" s="22"/>
      <c r="G8" s="22"/>
      <c r="H8" s="22"/>
      <c r="I8" s="177" t="s">
        <v>12</v>
      </c>
      <c r="J8" s="178"/>
      <c r="K8" s="178"/>
      <c r="L8" s="178"/>
      <c r="M8" s="179"/>
      <c r="N8" s="178"/>
    </row>
    <row r="9" spans="1:14" ht="26.25" customHeight="1">
      <c r="A9" s="242" t="s">
        <v>84</v>
      </c>
      <c r="B9" s="22"/>
      <c r="C9" s="244" t="s">
        <v>31</v>
      </c>
      <c r="D9" s="244"/>
      <c r="E9" s="244">
        <v>0.47</v>
      </c>
      <c r="F9" s="244">
        <v>6.98</v>
      </c>
      <c r="G9" s="244">
        <v>12.5</v>
      </c>
      <c r="H9" s="244">
        <v>119.76</v>
      </c>
      <c r="I9" s="252" t="s">
        <v>32</v>
      </c>
      <c r="J9" s="253"/>
      <c r="K9" s="253">
        <v>0.59</v>
      </c>
      <c r="L9" s="178">
        <v>8.73</v>
      </c>
      <c r="M9" s="179">
        <v>15.62</v>
      </c>
      <c r="N9" s="178">
        <v>149.72</v>
      </c>
    </row>
    <row r="10" spans="1:14" ht="15" hidden="1">
      <c r="A10" s="157" t="s">
        <v>138</v>
      </c>
      <c r="B10" s="23" t="s">
        <v>139</v>
      </c>
      <c r="C10" s="243" t="s">
        <v>140</v>
      </c>
      <c r="D10" s="246">
        <v>1.43</v>
      </c>
      <c r="E10" s="243"/>
      <c r="F10" s="243">
        <v>20.66</v>
      </c>
      <c r="G10" s="243">
        <v>5.89</v>
      </c>
      <c r="H10" s="243">
        <v>290.88</v>
      </c>
      <c r="I10" s="251" t="s">
        <v>246</v>
      </c>
      <c r="J10" s="250">
        <v>2.03</v>
      </c>
      <c r="K10" s="250"/>
      <c r="L10" s="161">
        <v>27.55</v>
      </c>
      <c r="M10" s="161">
        <v>7.85</v>
      </c>
      <c r="N10" s="161">
        <v>387.84</v>
      </c>
    </row>
    <row r="11" spans="1:14" ht="15" hidden="1">
      <c r="A11" s="157" t="s">
        <v>141</v>
      </c>
      <c r="B11" s="23" t="s">
        <v>142</v>
      </c>
      <c r="C11" s="243">
        <v>20</v>
      </c>
      <c r="D11" s="246">
        <v>0.05</v>
      </c>
      <c r="E11" s="243"/>
      <c r="F11" s="243">
        <v>0.26</v>
      </c>
      <c r="G11" s="243">
        <v>10.26</v>
      </c>
      <c r="H11" s="243">
        <v>43.4</v>
      </c>
      <c r="I11" s="251">
        <v>20</v>
      </c>
      <c r="J11" s="250">
        <v>0.05</v>
      </c>
      <c r="K11" s="250"/>
      <c r="L11" s="161">
        <v>0.26</v>
      </c>
      <c r="M11" s="161">
        <v>10.26</v>
      </c>
      <c r="N11" s="161">
        <v>43.4</v>
      </c>
    </row>
    <row r="12" spans="1:14" ht="15" hidden="1">
      <c r="A12" s="157" t="s">
        <v>143</v>
      </c>
      <c r="B12" s="23" t="s">
        <v>144</v>
      </c>
      <c r="C12" s="243">
        <v>75</v>
      </c>
      <c r="D12" s="246">
        <v>0.08</v>
      </c>
      <c r="E12" s="243"/>
      <c r="F12" s="243">
        <v>4.11</v>
      </c>
      <c r="G12" s="243">
        <v>24.95</v>
      </c>
      <c r="H12" s="243">
        <v>152.16</v>
      </c>
      <c r="I12" s="251">
        <v>75</v>
      </c>
      <c r="J12" s="250">
        <v>0.08</v>
      </c>
      <c r="K12" s="250"/>
      <c r="L12" s="161">
        <v>4.11</v>
      </c>
      <c r="M12" s="161">
        <v>24.95</v>
      </c>
      <c r="N12" s="161">
        <v>152.16</v>
      </c>
    </row>
    <row r="13" spans="1:14" ht="15" hidden="1">
      <c r="A13" s="157" t="s">
        <v>145</v>
      </c>
      <c r="B13" s="23" t="s">
        <v>146</v>
      </c>
      <c r="C13" s="243">
        <v>100</v>
      </c>
      <c r="D13" s="246">
        <v>0.8</v>
      </c>
      <c r="E13" s="243"/>
      <c r="F13" s="243">
        <v>3.74</v>
      </c>
      <c r="G13" s="243">
        <v>9.13</v>
      </c>
      <c r="H13" s="243">
        <v>68.54</v>
      </c>
      <c r="I13" s="243">
        <v>100</v>
      </c>
      <c r="J13" s="246">
        <v>0.8</v>
      </c>
      <c r="K13" s="246"/>
      <c r="L13" s="155">
        <v>3.74</v>
      </c>
      <c r="M13" s="155">
        <v>9.13</v>
      </c>
      <c r="N13" s="155">
        <v>68.54</v>
      </c>
    </row>
    <row r="14" spans="1:14" ht="15" hidden="1">
      <c r="A14" s="157" t="s">
        <v>38</v>
      </c>
      <c r="B14" s="23"/>
      <c r="C14" s="243">
        <v>200</v>
      </c>
      <c r="D14" s="246">
        <v>0.61</v>
      </c>
      <c r="E14" s="243"/>
      <c r="F14" s="243">
        <v>0.1</v>
      </c>
      <c r="G14" s="243">
        <v>24.76</v>
      </c>
      <c r="H14" s="243">
        <v>105</v>
      </c>
      <c r="I14" s="249">
        <v>200</v>
      </c>
      <c r="J14" s="250">
        <v>0.61</v>
      </c>
      <c r="K14" s="250"/>
      <c r="L14" s="161">
        <v>0.1</v>
      </c>
      <c r="M14" s="161">
        <v>24.76</v>
      </c>
      <c r="N14" s="161">
        <v>105</v>
      </c>
    </row>
    <row r="15" spans="1:14" ht="15" hidden="1">
      <c r="A15" s="157" t="s">
        <v>147</v>
      </c>
      <c r="B15" s="23"/>
      <c r="C15" s="243">
        <v>100</v>
      </c>
      <c r="D15" s="246">
        <v>0.43</v>
      </c>
      <c r="E15" s="243"/>
      <c r="F15" s="243">
        <v>0.6</v>
      </c>
      <c r="G15" s="243">
        <v>27.88</v>
      </c>
      <c r="H15" s="243">
        <v>112</v>
      </c>
      <c r="I15" s="251">
        <v>100</v>
      </c>
      <c r="J15" s="250">
        <v>0.43</v>
      </c>
      <c r="K15" s="250"/>
      <c r="L15" s="161">
        <v>0.6</v>
      </c>
      <c r="M15" s="161">
        <v>27.88</v>
      </c>
      <c r="N15" s="161">
        <v>112</v>
      </c>
    </row>
    <row r="16" spans="1:14" s="35" customFormat="1" ht="15.75" hidden="1">
      <c r="A16" s="175" t="s">
        <v>148</v>
      </c>
      <c r="B16" s="22"/>
      <c r="C16" s="244"/>
      <c r="D16" s="245">
        <v>3.4</v>
      </c>
      <c r="E16" s="244"/>
      <c r="F16" s="244">
        <v>29.47</v>
      </c>
      <c r="G16" s="244">
        <v>102.87</v>
      </c>
      <c r="H16" s="244">
        <v>771.98</v>
      </c>
      <c r="I16" s="254"/>
      <c r="J16" s="255">
        <f>SUM(J10:J15)</f>
        <v>4</v>
      </c>
      <c r="K16" s="255"/>
      <c r="L16" s="169">
        <f>SUM(L10:L15)</f>
        <v>36.36000000000001</v>
      </c>
      <c r="M16" s="169">
        <f>SUM(M10:M15)</f>
        <v>104.83</v>
      </c>
      <c r="N16" s="169">
        <f>SUM(N10:N15)</f>
        <v>868.9399999999999</v>
      </c>
    </row>
    <row r="17" spans="1:14" ht="25.5" customHeight="1">
      <c r="A17" s="22" t="s">
        <v>311</v>
      </c>
      <c r="B17" s="23"/>
      <c r="C17" s="243"/>
      <c r="D17" s="246"/>
      <c r="E17" s="243"/>
      <c r="F17" s="243"/>
      <c r="G17" s="243"/>
      <c r="H17" s="243"/>
      <c r="I17" s="243"/>
      <c r="J17" s="243"/>
      <c r="K17" s="243"/>
      <c r="L17" s="23"/>
      <c r="M17" s="23"/>
      <c r="N17" s="23"/>
    </row>
    <row r="18" spans="1:27" ht="25.5" customHeight="1">
      <c r="A18" s="242" t="s">
        <v>302</v>
      </c>
      <c r="B18" s="23"/>
      <c r="C18" s="244">
        <v>200</v>
      </c>
      <c r="D18" s="246"/>
      <c r="E18" s="244">
        <v>0.39</v>
      </c>
      <c r="F18" s="244">
        <v>4.78</v>
      </c>
      <c r="G18" s="244">
        <v>15.66</v>
      </c>
      <c r="H18" s="244">
        <v>138.56</v>
      </c>
      <c r="I18" s="256">
        <v>250</v>
      </c>
      <c r="J18" s="244"/>
      <c r="K18" s="244">
        <v>0.49</v>
      </c>
      <c r="L18" s="22">
        <v>5.97</v>
      </c>
      <c r="M18" s="22">
        <v>19.57</v>
      </c>
      <c r="N18" s="22">
        <v>173.15</v>
      </c>
      <c r="Q18" s="261"/>
      <c r="R18" s="146"/>
      <c r="S18" s="262"/>
      <c r="T18" s="263"/>
      <c r="U18" s="262"/>
      <c r="V18" s="262"/>
      <c r="W18" s="262"/>
      <c r="X18" s="262"/>
      <c r="Y18" s="262"/>
      <c r="Z18" s="262"/>
      <c r="AA18" s="262"/>
    </row>
    <row r="19" spans="1:14" ht="0.75" customHeight="1" hidden="1">
      <c r="A19" s="157" t="s">
        <v>149</v>
      </c>
      <c r="B19" s="23" t="s">
        <v>150</v>
      </c>
      <c r="C19" s="243" t="s">
        <v>151</v>
      </c>
      <c r="D19" s="246">
        <v>1.67</v>
      </c>
      <c r="E19" s="243"/>
      <c r="F19" s="243">
        <v>15.55</v>
      </c>
      <c r="G19" s="243">
        <v>8.43</v>
      </c>
      <c r="H19" s="243">
        <v>260.07</v>
      </c>
      <c r="I19" s="257" t="s">
        <v>192</v>
      </c>
      <c r="J19" s="246">
        <v>2.24</v>
      </c>
      <c r="K19" s="246"/>
      <c r="L19" s="155">
        <v>20.74</v>
      </c>
      <c r="M19" s="155">
        <v>11.24</v>
      </c>
      <c r="N19" s="155">
        <v>346.76</v>
      </c>
    </row>
    <row r="20" spans="1:14" ht="15" hidden="1">
      <c r="A20" s="157" t="s">
        <v>152</v>
      </c>
      <c r="B20" s="23" t="s">
        <v>153</v>
      </c>
      <c r="C20" s="243" t="s">
        <v>154</v>
      </c>
      <c r="D20" s="246">
        <v>0.12</v>
      </c>
      <c r="E20" s="243"/>
      <c r="F20" s="243">
        <v>5.21</v>
      </c>
      <c r="G20" s="243">
        <v>2.85</v>
      </c>
      <c r="H20" s="243">
        <v>60.86</v>
      </c>
      <c r="I20" s="247" t="s">
        <v>247</v>
      </c>
      <c r="J20" s="246">
        <v>0.15</v>
      </c>
      <c r="K20" s="246"/>
      <c r="L20" s="155">
        <v>6.95</v>
      </c>
      <c r="M20" s="155">
        <v>3.8</v>
      </c>
      <c r="N20" s="155">
        <v>81.14</v>
      </c>
    </row>
    <row r="21" spans="1:14" ht="15" hidden="1">
      <c r="A21" s="157" t="s">
        <v>155</v>
      </c>
      <c r="B21" s="23" t="s">
        <v>156</v>
      </c>
      <c r="C21" s="243">
        <v>75</v>
      </c>
      <c r="D21" s="246">
        <v>0.1</v>
      </c>
      <c r="E21" s="243"/>
      <c r="F21" s="243">
        <v>2.24</v>
      </c>
      <c r="G21" s="243">
        <v>13.75</v>
      </c>
      <c r="H21" s="243">
        <v>80.28</v>
      </c>
      <c r="I21" s="243">
        <v>75</v>
      </c>
      <c r="J21" s="246">
        <v>0.1</v>
      </c>
      <c r="K21" s="246"/>
      <c r="L21" s="155">
        <v>2.24</v>
      </c>
      <c r="M21" s="155">
        <v>13.75</v>
      </c>
      <c r="N21" s="155">
        <v>80.28</v>
      </c>
    </row>
    <row r="22" spans="1:14" ht="15" hidden="1">
      <c r="A22" s="157" t="s">
        <v>157</v>
      </c>
      <c r="B22" s="23" t="s">
        <v>158</v>
      </c>
      <c r="C22" s="243">
        <v>75</v>
      </c>
      <c r="D22" s="246">
        <v>0.3</v>
      </c>
      <c r="E22" s="243"/>
      <c r="F22" s="243"/>
      <c r="G22" s="243">
        <v>0.975</v>
      </c>
      <c r="H22" s="243">
        <v>12</v>
      </c>
      <c r="I22" s="243">
        <v>100</v>
      </c>
      <c r="J22" s="246">
        <v>0.3</v>
      </c>
      <c r="K22" s="246"/>
      <c r="L22" s="155"/>
      <c r="M22" s="155">
        <v>1.3</v>
      </c>
      <c r="N22" s="155">
        <v>16</v>
      </c>
    </row>
    <row r="23" spans="1:14" ht="15" hidden="1">
      <c r="A23" s="157" t="s">
        <v>38</v>
      </c>
      <c r="B23" s="23"/>
      <c r="C23" s="243">
        <v>200</v>
      </c>
      <c r="D23" s="246">
        <v>0.61</v>
      </c>
      <c r="E23" s="243"/>
      <c r="F23" s="243">
        <v>0.1</v>
      </c>
      <c r="G23" s="243">
        <v>24.76</v>
      </c>
      <c r="H23" s="243">
        <v>105</v>
      </c>
      <c r="I23" s="249">
        <v>200</v>
      </c>
      <c r="J23" s="250">
        <v>0.61</v>
      </c>
      <c r="K23" s="250"/>
      <c r="L23" s="161">
        <v>0.1</v>
      </c>
      <c r="M23" s="161">
        <v>24.76</v>
      </c>
      <c r="N23" s="161">
        <v>105</v>
      </c>
    </row>
    <row r="24" spans="1:14" ht="15" hidden="1">
      <c r="A24" s="157" t="s">
        <v>147</v>
      </c>
      <c r="B24" s="23"/>
      <c r="C24" s="243">
        <v>150</v>
      </c>
      <c r="D24" s="246">
        <v>0.6</v>
      </c>
      <c r="E24" s="243"/>
      <c r="F24" s="243">
        <v>0.9</v>
      </c>
      <c r="G24" s="243">
        <v>41.82</v>
      </c>
      <c r="H24" s="243">
        <v>168</v>
      </c>
      <c r="I24" s="251">
        <v>150</v>
      </c>
      <c r="J24" s="250">
        <v>0.6</v>
      </c>
      <c r="K24" s="250"/>
      <c r="L24" s="161">
        <v>0.9</v>
      </c>
      <c r="M24" s="161">
        <v>41.82</v>
      </c>
      <c r="N24" s="161">
        <v>168</v>
      </c>
    </row>
    <row r="25" spans="1:14" s="35" customFormat="1" ht="15.75" hidden="1">
      <c r="A25" s="175" t="s">
        <v>148</v>
      </c>
      <c r="B25" s="22"/>
      <c r="C25" s="244"/>
      <c r="D25" s="245">
        <v>3.4</v>
      </c>
      <c r="E25" s="244"/>
      <c r="F25" s="244">
        <v>24</v>
      </c>
      <c r="G25" s="244">
        <v>92.585</v>
      </c>
      <c r="H25" s="244">
        <v>686.21</v>
      </c>
      <c r="I25" s="244"/>
      <c r="J25" s="245">
        <f>SUM(J19:J24)</f>
        <v>4</v>
      </c>
      <c r="K25" s="245"/>
      <c r="L25" s="166">
        <f>SUM(L19:L24)</f>
        <v>30.93</v>
      </c>
      <c r="M25" s="166">
        <f>SUM(M19:M24)</f>
        <v>96.67</v>
      </c>
      <c r="N25" s="166">
        <f>SUM(N19:N24)</f>
        <v>797.18</v>
      </c>
    </row>
    <row r="26" spans="1:14" ht="26.25" customHeight="1">
      <c r="A26" s="22" t="s">
        <v>312</v>
      </c>
      <c r="B26" s="23"/>
      <c r="C26" s="243"/>
      <c r="D26" s="246"/>
      <c r="E26" s="243"/>
      <c r="F26" s="243"/>
      <c r="G26" s="243"/>
      <c r="H26" s="243"/>
      <c r="I26" s="243"/>
      <c r="J26" s="243"/>
      <c r="K26" s="243"/>
      <c r="L26" s="23"/>
      <c r="M26" s="23"/>
      <c r="N26" s="23"/>
    </row>
    <row r="27" spans="1:14" ht="25.5" customHeight="1">
      <c r="A27" s="242" t="s">
        <v>308</v>
      </c>
      <c r="B27" s="23"/>
      <c r="C27" s="244" t="s">
        <v>31</v>
      </c>
      <c r="D27" s="245"/>
      <c r="E27" s="244">
        <v>0.43</v>
      </c>
      <c r="F27" s="244">
        <v>7.1</v>
      </c>
      <c r="G27" s="244">
        <v>9.13</v>
      </c>
      <c r="H27" s="244">
        <v>107.3</v>
      </c>
      <c r="I27" s="244" t="s">
        <v>32</v>
      </c>
      <c r="J27" s="244"/>
      <c r="K27" s="244">
        <v>0.54</v>
      </c>
      <c r="L27" s="22">
        <v>8.87</v>
      </c>
      <c r="M27" s="22">
        <v>11.41</v>
      </c>
      <c r="N27" s="22">
        <v>134.06</v>
      </c>
    </row>
    <row r="28" spans="1:14" ht="0.75" customHeight="1" hidden="1">
      <c r="A28" s="157" t="s">
        <v>159</v>
      </c>
      <c r="B28" s="23" t="s">
        <v>160</v>
      </c>
      <c r="C28" s="243">
        <v>75</v>
      </c>
      <c r="D28" s="246">
        <v>1.62</v>
      </c>
      <c r="E28" s="243"/>
      <c r="F28" s="243">
        <v>12.46</v>
      </c>
      <c r="G28" s="243">
        <v>6.35</v>
      </c>
      <c r="H28" s="243">
        <v>194.41</v>
      </c>
      <c r="I28" s="249">
        <v>100</v>
      </c>
      <c r="J28" s="250">
        <v>2.19</v>
      </c>
      <c r="K28" s="250"/>
      <c r="L28" s="161">
        <v>16.61</v>
      </c>
      <c r="M28" s="161">
        <v>8.47</v>
      </c>
      <c r="N28" s="161">
        <v>259.21</v>
      </c>
    </row>
    <row r="29" spans="1:14" ht="15" hidden="1">
      <c r="A29" s="157" t="s">
        <v>152</v>
      </c>
      <c r="B29" s="23" t="s">
        <v>153</v>
      </c>
      <c r="C29" s="243" t="s">
        <v>161</v>
      </c>
      <c r="D29" s="246">
        <v>0.12</v>
      </c>
      <c r="E29" s="243"/>
      <c r="F29" s="243">
        <v>3.48</v>
      </c>
      <c r="G29" s="243">
        <v>1.9</v>
      </c>
      <c r="H29" s="243">
        <v>40.57</v>
      </c>
      <c r="I29" s="247" t="s">
        <v>154</v>
      </c>
      <c r="J29" s="246">
        <v>0.15</v>
      </c>
      <c r="K29" s="246"/>
      <c r="L29" s="155">
        <v>5.21</v>
      </c>
      <c r="M29" s="155">
        <v>2.85</v>
      </c>
      <c r="N29" s="155">
        <v>60.86</v>
      </c>
    </row>
    <row r="30" spans="1:14" ht="15" hidden="1">
      <c r="A30" s="157" t="s">
        <v>162</v>
      </c>
      <c r="B30" s="23" t="s">
        <v>156</v>
      </c>
      <c r="C30" s="243">
        <v>50</v>
      </c>
      <c r="D30" s="246">
        <v>0.1</v>
      </c>
      <c r="E30" s="243"/>
      <c r="F30" s="243">
        <v>1.5</v>
      </c>
      <c r="G30" s="243">
        <v>9.16</v>
      </c>
      <c r="H30" s="243">
        <v>53.52</v>
      </c>
      <c r="I30" s="243">
        <v>75</v>
      </c>
      <c r="J30" s="246">
        <v>0.1</v>
      </c>
      <c r="K30" s="246"/>
      <c r="L30" s="155">
        <v>2.24</v>
      </c>
      <c r="M30" s="155">
        <v>13.75</v>
      </c>
      <c r="N30" s="155">
        <v>80.28</v>
      </c>
    </row>
    <row r="31" spans="1:14" ht="15" hidden="1">
      <c r="A31" s="157" t="s">
        <v>163</v>
      </c>
      <c r="B31" s="23" t="s">
        <v>164</v>
      </c>
      <c r="C31" s="243">
        <v>100</v>
      </c>
      <c r="D31" s="246">
        <v>0.35</v>
      </c>
      <c r="E31" s="243"/>
      <c r="F31" s="243">
        <v>6.68</v>
      </c>
      <c r="G31" s="243">
        <v>13.12</v>
      </c>
      <c r="H31" s="243">
        <v>112.84</v>
      </c>
      <c r="I31" s="249">
        <v>100</v>
      </c>
      <c r="J31" s="250">
        <v>0.35</v>
      </c>
      <c r="K31" s="250"/>
      <c r="L31" s="161">
        <v>6.68</v>
      </c>
      <c r="M31" s="161">
        <v>13.12</v>
      </c>
      <c r="N31" s="161">
        <v>112.84</v>
      </c>
    </row>
    <row r="32" spans="1:14" ht="15" hidden="1">
      <c r="A32" s="157" t="s">
        <v>38</v>
      </c>
      <c r="B32" s="23"/>
      <c r="C32" s="243">
        <v>200</v>
      </c>
      <c r="D32" s="246">
        <v>0.61</v>
      </c>
      <c r="E32" s="243"/>
      <c r="F32" s="243">
        <v>0.1</v>
      </c>
      <c r="G32" s="243">
        <v>24.76</v>
      </c>
      <c r="H32" s="243">
        <v>105</v>
      </c>
      <c r="I32" s="249">
        <v>200</v>
      </c>
      <c r="J32" s="250">
        <v>0.61</v>
      </c>
      <c r="K32" s="250"/>
      <c r="L32" s="161">
        <v>0.1</v>
      </c>
      <c r="M32" s="161">
        <v>24.76</v>
      </c>
      <c r="N32" s="161">
        <v>105</v>
      </c>
    </row>
    <row r="33" spans="1:14" ht="15" hidden="1">
      <c r="A33" s="157" t="s">
        <v>147</v>
      </c>
      <c r="B33" s="23"/>
      <c r="C33" s="243">
        <v>150</v>
      </c>
      <c r="D33" s="246">
        <v>0.6</v>
      </c>
      <c r="E33" s="243"/>
      <c r="F33" s="243">
        <v>0.9</v>
      </c>
      <c r="G33" s="243">
        <v>41.82</v>
      </c>
      <c r="H33" s="243">
        <v>168</v>
      </c>
      <c r="I33" s="251">
        <v>150</v>
      </c>
      <c r="J33" s="250">
        <v>0.6</v>
      </c>
      <c r="K33" s="250"/>
      <c r="L33" s="161">
        <v>0.9</v>
      </c>
      <c r="M33" s="161">
        <v>41.82</v>
      </c>
      <c r="N33" s="161">
        <v>168</v>
      </c>
    </row>
    <row r="34" spans="1:14" s="35" customFormat="1" ht="15.75" hidden="1">
      <c r="A34" s="175" t="s">
        <v>148</v>
      </c>
      <c r="B34" s="22"/>
      <c r="C34" s="244"/>
      <c r="D34" s="245">
        <v>3.4</v>
      </c>
      <c r="E34" s="244"/>
      <c r="F34" s="244">
        <v>25.12</v>
      </c>
      <c r="G34" s="244">
        <v>97.11</v>
      </c>
      <c r="H34" s="244">
        <v>674.34</v>
      </c>
      <c r="I34" s="254"/>
      <c r="J34" s="255">
        <f>SUM(J28:J33)</f>
        <v>4</v>
      </c>
      <c r="K34" s="255"/>
      <c r="L34" s="169">
        <f>SUM(L28:L33)</f>
        <v>31.740000000000002</v>
      </c>
      <c r="M34" s="169">
        <f>SUM(M28:M33)</f>
        <v>104.77000000000001</v>
      </c>
      <c r="N34" s="169">
        <f>SUM(N28:N33)</f>
        <v>786.19</v>
      </c>
    </row>
    <row r="35" spans="1:14" ht="24.75" customHeight="1">
      <c r="A35" s="22" t="s">
        <v>313</v>
      </c>
      <c r="B35" s="23"/>
      <c r="C35" s="243"/>
      <c r="D35" s="246"/>
      <c r="E35" s="243"/>
      <c r="F35" s="243"/>
      <c r="G35" s="243"/>
      <c r="H35" s="243"/>
      <c r="I35" s="243"/>
      <c r="J35" s="243"/>
      <c r="K35" s="243"/>
      <c r="L35" s="23"/>
      <c r="M35" s="23"/>
      <c r="N35" s="23"/>
    </row>
    <row r="36" spans="1:14" ht="26.25" customHeight="1">
      <c r="A36" s="242" t="s">
        <v>309</v>
      </c>
      <c r="B36" s="23"/>
      <c r="C36" s="244" t="s">
        <v>31</v>
      </c>
      <c r="D36" s="245"/>
      <c r="E36" s="244">
        <v>0.37</v>
      </c>
      <c r="F36" s="244">
        <v>6.13</v>
      </c>
      <c r="G36" s="244">
        <v>15.64</v>
      </c>
      <c r="H36" s="244">
        <v>139.28</v>
      </c>
      <c r="I36" s="244" t="s">
        <v>32</v>
      </c>
      <c r="J36" s="244"/>
      <c r="K36" s="244">
        <v>0.46</v>
      </c>
      <c r="L36" s="22">
        <v>8.67</v>
      </c>
      <c r="M36" s="22">
        <v>16.11</v>
      </c>
      <c r="N36" s="22">
        <v>174.07</v>
      </c>
    </row>
    <row r="37" spans="1:14" ht="1.5" customHeight="1" hidden="1">
      <c r="A37" s="157" t="s">
        <v>165</v>
      </c>
      <c r="B37" s="23" t="s">
        <v>166</v>
      </c>
      <c r="C37" s="243">
        <v>200</v>
      </c>
      <c r="D37" s="246">
        <v>2.21</v>
      </c>
      <c r="E37" s="243"/>
      <c r="F37" s="243">
        <v>5.44</v>
      </c>
      <c r="G37" s="243">
        <v>56.35</v>
      </c>
      <c r="H37" s="243">
        <v>315.79</v>
      </c>
      <c r="I37" s="258">
        <v>300</v>
      </c>
      <c r="J37" s="259">
        <v>2.81</v>
      </c>
      <c r="K37" s="259"/>
      <c r="L37" s="182">
        <v>8.16</v>
      </c>
      <c r="M37" s="182">
        <v>84.52</v>
      </c>
      <c r="N37" s="182">
        <v>473.685</v>
      </c>
    </row>
    <row r="38" spans="1:14" ht="15" hidden="1">
      <c r="A38" s="157" t="s">
        <v>167</v>
      </c>
      <c r="B38" s="23" t="s">
        <v>168</v>
      </c>
      <c r="C38" s="243">
        <v>30</v>
      </c>
      <c r="D38" s="246">
        <v>0.15</v>
      </c>
      <c r="E38" s="243"/>
      <c r="F38" s="243">
        <v>17.4</v>
      </c>
      <c r="G38" s="243">
        <v>0.6</v>
      </c>
      <c r="H38" s="243">
        <v>160.22</v>
      </c>
      <c r="I38" s="251">
        <v>30</v>
      </c>
      <c r="J38" s="259">
        <v>0.15</v>
      </c>
      <c r="K38" s="259"/>
      <c r="L38" s="182">
        <v>17.4</v>
      </c>
      <c r="M38" s="182">
        <v>0.6</v>
      </c>
      <c r="N38" s="182">
        <v>160.22</v>
      </c>
    </row>
    <row r="39" spans="1:14" ht="15" hidden="1">
      <c r="A39" s="157" t="s">
        <v>38</v>
      </c>
      <c r="B39" s="23"/>
      <c r="C39" s="243">
        <v>200</v>
      </c>
      <c r="D39" s="246">
        <v>0.61</v>
      </c>
      <c r="E39" s="243"/>
      <c r="F39" s="243">
        <v>0.1</v>
      </c>
      <c r="G39" s="243">
        <v>24.76</v>
      </c>
      <c r="H39" s="243">
        <v>105</v>
      </c>
      <c r="I39" s="249">
        <v>200</v>
      </c>
      <c r="J39" s="250">
        <v>0.61</v>
      </c>
      <c r="K39" s="250"/>
      <c r="L39" s="161">
        <v>0.1</v>
      </c>
      <c r="M39" s="161">
        <v>24.76</v>
      </c>
      <c r="N39" s="161">
        <v>105</v>
      </c>
    </row>
    <row r="40" spans="1:14" ht="15" hidden="1">
      <c r="A40" s="157" t="s">
        <v>147</v>
      </c>
      <c r="B40" s="23"/>
      <c r="C40" s="243">
        <v>100</v>
      </c>
      <c r="D40" s="246">
        <v>0.43</v>
      </c>
      <c r="E40" s="243"/>
      <c r="F40" s="243">
        <v>0.6</v>
      </c>
      <c r="G40" s="243">
        <v>27.88</v>
      </c>
      <c r="H40" s="243">
        <v>112</v>
      </c>
      <c r="I40" s="251">
        <v>100</v>
      </c>
      <c r="J40" s="250">
        <v>0.43</v>
      </c>
      <c r="K40" s="250"/>
      <c r="L40" s="161">
        <v>0.6</v>
      </c>
      <c r="M40" s="161">
        <v>27.88</v>
      </c>
      <c r="N40" s="161">
        <v>112</v>
      </c>
    </row>
    <row r="41" spans="1:14" s="35" customFormat="1" ht="15.75" hidden="1">
      <c r="A41" s="175" t="s">
        <v>148</v>
      </c>
      <c r="B41" s="22"/>
      <c r="C41" s="244"/>
      <c r="D41" s="245">
        <v>3.4</v>
      </c>
      <c r="E41" s="244"/>
      <c r="F41" s="244">
        <v>23.54</v>
      </c>
      <c r="G41" s="244">
        <v>109.59</v>
      </c>
      <c r="H41" s="244">
        <v>693.01</v>
      </c>
      <c r="I41" s="244"/>
      <c r="J41" s="245">
        <f>SUM(J37:J40)</f>
        <v>4</v>
      </c>
      <c r="K41" s="245"/>
      <c r="L41" s="166">
        <f>SUM(L37:L40)</f>
        <v>26.26</v>
      </c>
      <c r="M41" s="166">
        <f>SUM(M37:M40)</f>
        <v>137.76</v>
      </c>
      <c r="N41" s="166">
        <f>SUM(N37:N40)</f>
        <v>850.905</v>
      </c>
    </row>
    <row r="42" spans="1:14" ht="24.75" customHeight="1">
      <c r="A42" s="22" t="s">
        <v>314</v>
      </c>
      <c r="B42" s="23"/>
      <c r="C42" s="243"/>
      <c r="D42" s="246"/>
      <c r="E42" s="243"/>
      <c r="F42" s="243"/>
      <c r="G42" s="243"/>
      <c r="H42" s="243"/>
      <c r="I42" s="243"/>
      <c r="J42" s="243"/>
      <c r="K42" s="243"/>
      <c r="L42" s="23"/>
      <c r="M42" s="23"/>
      <c r="N42" s="23"/>
    </row>
    <row r="43" spans="1:14" ht="26.25" customHeight="1">
      <c r="A43" s="242" t="s">
        <v>48</v>
      </c>
      <c r="B43" s="23"/>
      <c r="C43" s="244" t="s">
        <v>31</v>
      </c>
      <c r="D43" s="245"/>
      <c r="E43" s="244">
        <v>0.41</v>
      </c>
      <c r="F43" s="244">
        <v>7.74</v>
      </c>
      <c r="G43" s="244">
        <v>15.52</v>
      </c>
      <c r="H43" s="244">
        <v>139.46</v>
      </c>
      <c r="I43" s="244" t="s">
        <v>32</v>
      </c>
      <c r="J43" s="244"/>
      <c r="K43" s="244">
        <v>0.51</v>
      </c>
      <c r="L43" s="22">
        <v>8.92</v>
      </c>
      <c r="M43" s="22">
        <v>19.47</v>
      </c>
      <c r="N43" s="22">
        <v>167.68</v>
      </c>
    </row>
    <row r="44" spans="1:14" ht="12.75" hidden="1">
      <c r="A44" s="157" t="s">
        <v>169</v>
      </c>
      <c r="B44" s="23" t="s">
        <v>170</v>
      </c>
      <c r="C44" s="23">
        <v>75</v>
      </c>
      <c r="D44" s="155">
        <v>1.15</v>
      </c>
      <c r="E44" s="23"/>
      <c r="F44" s="23">
        <v>17.7</v>
      </c>
      <c r="G44" s="23">
        <v>5.16</v>
      </c>
      <c r="H44" s="23">
        <v>247.26</v>
      </c>
      <c r="I44" s="154">
        <v>100</v>
      </c>
      <c r="J44" s="155">
        <v>1.75</v>
      </c>
      <c r="K44" s="155"/>
      <c r="L44" s="155">
        <v>23.6</v>
      </c>
      <c r="M44" s="155">
        <v>6.89</v>
      </c>
      <c r="N44" s="155">
        <v>329.68</v>
      </c>
    </row>
    <row r="45" spans="1:14" ht="12.75" hidden="1">
      <c r="A45" s="157" t="s">
        <v>152</v>
      </c>
      <c r="B45" s="23" t="s">
        <v>153</v>
      </c>
      <c r="C45" s="23" t="s">
        <v>154</v>
      </c>
      <c r="D45" s="155">
        <v>0.1</v>
      </c>
      <c r="E45" s="23"/>
      <c r="F45" s="23">
        <v>5.21</v>
      </c>
      <c r="G45" s="23">
        <v>2.85</v>
      </c>
      <c r="H45" s="23">
        <v>60.86</v>
      </c>
      <c r="I45" s="167" t="s">
        <v>247</v>
      </c>
      <c r="J45" s="155">
        <v>0.1</v>
      </c>
      <c r="K45" s="155"/>
      <c r="L45" s="155">
        <v>6.95</v>
      </c>
      <c r="M45" s="155">
        <v>3.8</v>
      </c>
      <c r="N45" s="155">
        <v>81.14</v>
      </c>
    </row>
    <row r="46" spans="1:14" ht="12.75" hidden="1">
      <c r="A46" s="157" t="s">
        <v>171</v>
      </c>
      <c r="B46" s="23" t="s">
        <v>172</v>
      </c>
      <c r="C46" s="23">
        <v>75</v>
      </c>
      <c r="D46" s="155">
        <v>0.1</v>
      </c>
      <c r="E46" s="23"/>
      <c r="F46" s="23">
        <v>0.35</v>
      </c>
      <c r="G46" s="23">
        <v>12.77</v>
      </c>
      <c r="H46" s="23">
        <v>60.45</v>
      </c>
      <c r="I46" s="23">
        <v>75</v>
      </c>
      <c r="J46" s="155">
        <v>0.1</v>
      </c>
      <c r="K46" s="155"/>
      <c r="L46" s="155">
        <v>0.35</v>
      </c>
      <c r="M46" s="155">
        <v>12.77</v>
      </c>
      <c r="N46" s="155">
        <v>60.45</v>
      </c>
    </row>
    <row r="47" spans="1:14" ht="12.75" hidden="1">
      <c r="A47" s="157" t="s">
        <v>173</v>
      </c>
      <c r="B47" s="23" t="s">
        <v>174</v>
      </c>
      <c r="C47" s="23">
        <v>100</v>
      </c>
      <c r="D47" s="155">
        <v>0.3</v>
      </c>
      <c r="E47" s="23"/>
      <c r="F47" s="23">
        <v>0.18</v>
      </c>
      <c r="G47" s="23">
        <v>4.76</v>
      </c>
      <c r="H47" s="23">
        <v>19.59</v>
      </c>
      <c r="I47" s="23">
        <v>100</v>
      </c>
      <c r="J47" s="155">
        <v>0.3</v>
      </c>
      <c r="K47" s="155"/>
      <c r="L47" s="155">
        <v>0.18</v>
      </c>
      <c r="M47" s="155">
        <v>4.76</v>
      </c>
      <c r="N47" s="155">
        <v>19.59</v>
      </c>
    </row>
    <row r="48" spans="1:14" ht="12.75" hidden="1">
      <c r="A48" s="157" t="s">
        <v>38</v>
      </c>
      <c r="B48" s="23"/>
      <c r="C48" s="23">
        <v>200</v>
      </c>
      <c r="D48" s="155">
        <v>0.61</v>
      </c>
      <c r="E48" s="23"/>
      <c r="F48" s="23">
        <v>0.1</v>
      </c>
      <c r="G48" s="23">
        <v>24.76</v>
      </c>
      <c r="H48" s="23">
        <v>105</v>
      </c>
      <c r="I48" s="159">
        <v>200</v>
      </c>
      <c r="J48" s="161">
        <v>0.6</v>
      </c>
      <c r="K48" s="161"/>
      <c r="L48" s="161">
        <v>0.1</v>
      </c>
      <c r="M48" s="161">
        <v>24.76</v>
      </c>
      <c r="N48" s="161">
        <v>105</v>
      </c>
    </row>
    <row r="49" spans="1:14" ht="12.75" hidden="1">
      <c r="A49" s="157" t="s">
        <v>175</v>
      </c>
      <c r="B49" s="23"/>
      <c r="C49" s="23">
        <v>100</v>
      </c>
      <c r="D49" s="155">
        <v>1.14</v>
      </c>
      <c r="E49" s="23"/>
      <c r="F49" s="23">
        <v>1.1</v>
      </c>
      <c r="G49" s="23">
        <v>15.9</v>
      </c>
      <c r="H49" s="23">
        <v>105</v>
      </c>
      <c r="I49" s="160">
        <v>100</v>
      </c>
      <c r="J49" s="161">
        <v>1.15</v>
      </c>
      <c r="K49" s="161"/>
      <c r="L49" s="161">
        <v>1.1</v>
      </c>
      <c r="M49" s="161">
        <v>15.9</v>
      </c>
      <c r="N49" s="161">
        <v>105</v>
      </c>
    </row>
    <row r="50" spans="1:14" s="35" customFormat="1" ht="12.75" hidden="1">
      <c r="A50" s="175" t="s">
        <v>148</v>
      </c>
      <c r="B50" s="22"/>
      <c r="C50" s="22"/>
      <c r="D50" s="176">
        <v>3.4</v>
      </c>
      <c r="E50" s="22"/>
      <c r="F50" s="22">
        <v>24.64</v>
      </c>
      <c r="G50" s="22">
        <v>66.2</v>
      </c>
      <c r="H50" s="22">
        <v>598.16</v>
      </c>
      <c r="I50" s="165"/>
      <c r="J50" s="166">
        <f>SUM(J44:J49)</f>
        <v>4</v>
      </c>
      <c r="K50" s="166"/>
      <c r="L50" s="166">
        <f>SUM(L44:L49)</f>
        <v>32.28</v>
      </c>
      <c r="M50" s="166">
        <f>SUM(M44:M49)</f>
        <v>68.88000000000001</v>
      </c>
      <c r="N50" s="166">
        <f>SUM(N44:N49)</f>
        <v>700.8599999999999</v>
      </c>
    </row>
    <row r="51" spans="1:14" s="35" customFormat="1" ht="12.75">
      <c r="A51" s="88"/>
      <c r="B51" s="185"/>
      <c r="C51" s="185"/>
      <c r="D51" s="186"/>
      <c r="E51" s="185"/>
      <c r="F51" s="185"/>
      <c r="G51" s="185"/>
      <c r="H51" s="185"/>
      <c r="I51" s="187"/>
      <c r="J51" s="188"/>
      <c r="K51" s="188"/>
      <c r="L51" s="188"/>
      <c r="M51" s="188"/>
      <c r="N51" s="188"/>
    </row>
    <row r="52" spans="1:14" s="35" customFormat="1" ht="12.75">
      <c r="A52" s="88"/>
      <c r="B52" s="185"/>
      <c r="C52" s="185"/>
      <c r="D52" s="186"/>
      <c r="E52" s="185"/>
      <c r="F52" s="185"/>
      <c r="G52" s="185"/>
      <c r="H52" s="185"/>
      <c r="I52" s="187"/>
      <c r="J52" s="188"/>
      <c r="K52" s="188"/>
      <c r="L52" s="188"/>
      <c r="M52" s="188"/>
      <c r="N52" s="188"/>
    </row>
    <row r="53" spans="1:14" s="35" customFormat="1" ht="15.75">
      <c r="A53" s="266" t="s">
        <v>315</v>
      </c>
      <c r="B53" s="262"/>
      <c r="C53" s="262"/>
      <c r="D53" s="265"/>
      <c r="E53" s="262"/>
      <c r="F53" s="262"/>
      <c r="G53" s="262"/>
      <c r="H53" s="262"/>
      <c r="I53" s="262"/>
      <c r="J53" s="265"/>
      <c r="K53" s="265"/>
      <c r="L53" s="188"/>
      <c r="M53" s="188"/>
      <c r="N53" s="188"/>
    </row>
    <row r="54" spans="1:14" s="35" customFormat="1" ht="15.75">
      <c r="A54" s="267" t="s">
        <v>316</v>
      </c>
      <c r="B54" s="264"/>
      <c r="C54" s="264"/>
      <c r="D54" s="265"/>
      <c r="E54" s="262"/>
      <c r="F54" s="262"/>
      <c r="G54" s="262"/>
      <c r="H54" s="262"/>
      <c r="I54" s="262"/>
      <c r="J54" s="265"/>
      <c r="K54" s="265"/>
      <c r="L54" s="188"/>
      <c r="M54" s="188"/>
      <c r="N54" s="188"/>
    </row>
    <row r="55" spans="1:14" s="35" customFormat="1" ht="12.75">
      <c r="A55" s="88"/>
      <c r="B55" s="185"/>
      <c r="C55" s="185"/>
      <c r="D55" s="186"/>
      <c r="E55" s="185"/>
      <c r="F55" s="185"/>
      <c r="G55" s="185"/>
      <c r="H55" s="185"/>
      <c r="I55" s="187"/>
      <c r="J55" s="188"/>
      <c r="K55" s="188"/>
      <c r="L55" s="188"/>
      <c r="M55" s="188"/>
      <c r="N55" s="188"/>
    </row>
    <row r="56" spans="1:14" s="35" customFormat="1" ht="12.75">
      <c r="A56" s="88"/>
      <c r="B56" s="185"/>
      <c r="C56" s="185"/>
      <c r="D56" s="186"/>
      <c r="E56" s="185"/>
      <c r="F56" s="185"/>
      <c r="G56" s="185"/>
      <c r="H56" s="185"/>
      <c r="I56" s="187"/>
      <c r="J56" s="188"/>
      <c r="K56" s="188"/>
      <c r="L56" s="188"/>
      <c r="M56" s="188"/>
      <c r="N56" s="188"/>
    </row>
    <row r="57" spans="1:14" s="35" customFormat="1" ht="12.75">
      <c r="A57" s="88"/>
      <c r="B57" s="185"/>
      <c r="C57" s="185"/>
      <c r="D57" s="186"/>
      <c r="E57" s="185"/>
      <c r="F57" s="185"/>
      <c r="G57" s="185"/>
      <c r="H57" s="185"/>
      <c r="I57" s="187"/>
      <c r="J57" s="188"/>
      <c r="K57" s="188"/>
      <c r="L57" s="188"/>
      <c r="M57" s="188"/>
      <c r="N57" s="188"/>
    </row>
    <row r="58" spans="1:14" s="35" customFormat="1" ht="12.75">
      <c r="A58" s="88"/>
      <c r="B58" s="185"/>
      <c r="C58" s="185"/>
      <c r="D58" s="186"/>
      <c r="E58" s="185"/>
      <c r="F58" s="185"/>
      <c r="G58" s="185"/>
      <c r="H58" s="185"/>
      <c r="I58" s="187"/>
      <c r="J58" s="188"/>
      <c r="K58" s="188"/>
      <c r="L58" s="188"/>
      <c r="M58" s="188"/>
      <c r="N58" s="188"/>
    </row>
    <row r="59" spans="1:14" s="35" customFormat="1" ht="12.75">
      <c r="A59" s="88"/>
      <c r="B59" s="185"/>
      <c r="C59" s="185"/>
      <c r="D59" s="186"/>
      <c r="E59" s="185"/>
      <c r="F59" s="185"/>
      <c r="G59" s="185"/>
      <c r="H59" s="185"/>
      <c r="I59" s="187"/>
      <c r="J59" s="188"/>
      <c r="K59" s="188"/>
      <c r="L59" s="188"/>
      <c r="M59" s="188"/>
      <c r="N59" s="188"/>
    </row>
    <row r="60" spans="1:14" s="35" customFormat="1" ht="12.75">
      <c r="A60" s="88"/>
      <c r="B60" s="185"/>
      <c r="C60" s="185"/>
      <c r="D60" s="186"/>
      <c r="E60" s="185"/>
      <c r="F60" s="185"/>
      <c r="G60" s="185"/>
      <c r="H60" s="185"/>
      <c r="I60" s="187"/>
      <c r="J60" s="188"/>
      <c r="K60" s="188"/>
      <c r="L60" s="188"/>
      <c r="M60" s="188"/>
      <c r="N60" s="188"/>
    </row>
    <row r="61" spans="1:14" s="35" customFormat="1" ht="12.75">
      <c r="A61" s="88"/>
      <c r="B61" s="185"/>
      <c r="C61" s="185"/>
      <c r="D61" s="186"/>
      <c r="E61" s="185"/>
      <c r="F61" s="185"/>
      <c r="G61" s="185"/>
      <c r="H61" s="185"/>
      <c r="I61" s="187"/>
      <c r="J61" s="188"/>
      <c r="K61" s="188"/>
      <c r="L61" s="188"/>
      <c r="M61" s="188"/>
      <c r="N61" s="188"/>
    </row>
    <row r="62" spans="1:14" s="35" customFormat="1" ht="12.75">
      <c r="A62" s="88"/>
      <c r="B62" s="185"/>
      <c r="C62" s="185"/>
      <c r="D62" s="186"/>
      <c r="E62" s="185"/>
      <c r="F62" s="185"/>
      <c r="G62" s="185"/>
      <c r="H62" s="185"/>
      <c r="I62" s="187"/>
      <c r="J62" s="188"/>
      <c r="K62" s="188"/>
      <c r="L62" s="188"/>
      <c r="M62" s="188"/>
      <c r="N62" s="188"/>
    </row>
    <row r="63" spans="1:14" s="35" customFormat="1" ht="12.75">
      <c r="A63" s="88"/>
      <c r="B63" s="185"/>
      <c r="C63" s="185"/>
      <c r="D63" s="186"/>
      <c r="E63" s="185"/>
      <c r="F63" s="185"/>
      <c r="G63" s="185"/>
      <c r="H63" s="185"/>
      <c r="I63" s="187"/>
      <c r="J63" s="188"/>
      <c r="K63" s="188"/>
      <c r="L63" s="188"/>
      <c r="M63" s="188"/>
      <c r="N63" s="188"/>
    </row>
    <row r="64" spans="1:14" s="35" customFormat="1" ht="12.75">
      <c r="A64" s="88"/>
      <c r="B64" s="185"/>
      <c r="C64" s="185"/>
      <c r="D64" s="186"/>
      <c r="E64" s="185"/>
      <c r="F64" s="185"/>
      <c r="G64" s="185"/>
      <c r="H64" s="185"/>
      <c r="I64" s="187"/>
      <c r="J64" s="188"/>
      <c r="K64" s="188"/>
      <c r="L64" s="188"/>
      <c r="M64" s="188"/>
      <c r="N64" s="188"/>
    </row>
    <row r="65" spans="1:14" s="35" customFormat="1" ht="12.75">
      <c r="A65" s="88"/>
      <c r="B65" s="185"/>
      <c r="C65" s="185"/>
      <c r="D65" s="186"/>
      <c r="E65" s="185"/>
      <c r="F65" s="185"/>
      <c r="G65" s="185"/>
      <c r="H65" s="185"/>
      <c r="I65" s="187"/>
      <c r="J65" s="188"/>
      <c r="K65" s="188"/>
      <c r="L65" s="188"/>
      <c r="M65" s="188"/>
      <c r="N65" s="188"/>
    </row>
    <row r="66" spans="1:14" s="35" customFormat="1" ht="12.75">
      <c r="A66" s="88"/>
      <c r="B66" s="185"/>
      <c r="C66" s="185"/>
      <c r="D66" s="186"/>
      <c r="E66" s="185"/>
      <c r="F66" s="185"/>
      <c r="G66" s="185"/>
      <c r="H66" s="185"/>
      <c r="I66" s="187"/>
      <c r="J66" s="188"/>
      <c r="K66" s="188"/>
      <c r="L66" s="188"/>
      <c r="M66" s="188"/>
      <c r="N66" s="188"/>
    </row>
    <row r="67" spans="1:14" s="35" customFormat="1" ht="12.75">
      <c r="A67" s="88"/>
      <c r="B67" s="185"/>
      <c r="C67" s="185"/>
      <c r="D67" s="186"/>
      <c r="E67" s="185"/>
      <c r="F67" s="185"/>
      <c r="G67" s="185"/>
      <c r="H67" s="185"/>
      <c r="I67" s="187"/>
      <c r="J67" s="188"/>
      <c r="K67" s="188"/>
      <c r="L67" s="188"/>
      <c r="M67" s="188"/>
      <c r="N67" s="188"/>
    </row>
    <row r="68" spans="1:14" s="35" customFormat="1" ht="12.75">
      <c r="A68" s="88"/>
      <c r="B68" s="185"/>
      <c r="C68" s="185"/>
      <c r="D68" s="186"/>
      <c r="E68" s="185"/>
      <c r="F68" s="185"/>
      <c r="G68" s="185"/>
      <c r="H68" s="185"/>
      <c r="I68" s="187"/>
      <c r="J68" s="188"/>
      <c r="K68" s="188"/>
      <c r="L68" s="188"/>
      <c r="M68" s="188"/>
      <c r="N68" s="188"/>
    </row>
    <row r="69" spans="1:14" s="35" customFormat="1" ht="12.75">
      <c r="A69" s="88"/>
      <c r="B69" s="185"/>
      <c r="C69" s="185"/>
      <c r="D69" s="186"/>
      <c r="E69" s="185"/>
      <c r="F69" s="185"/>
      <c r="G69" s="185"/>
      <c r="H69" s="185"/>
      <c r="I69" s="187"/>
      <c r="J69" s="188"/>
      <c r="K69" s="188"/>
      <c r="L69" s="188"/>
      <c r="M69" s="188"/>
      <c r="N69" s="188"/>
    </row>
    <row r="70" spans="1:14" s="35" customFormat="1" ht="12.75">
      <c r="A70" s="88"/>
      <c r="B70" s="185"/>
      <c r="C70" s="185"/>
      <c r="D70" s="186"/>
      <c r="E70" s="185"/>
      <c r="F70" s="185"/>
      <c r="G70" s="185"/>
      <c r="H70" s="185"/>
      <c r="I70" s="187"/>
      <c r="J70" s="188"/>
      <c r="K70" s="188"/>
      <c r="L70" s="188"/>
      <c r="M70" s="188"/>
      <c r="N70" s="188"/>
    </row>
    <row r="71" spans="1:14" s="35" customFormat="1" ht="12.75">
      <c r="A71" s="88"/>
      <c r="B71" s="185"/>
      <c r="C71" s="185"/>
      <c r="D71" s="186"/>
      <c r="E71" s="185"/>
      <c r="F71" s="185"/>
      <c r="G71" s="185"/>
      <c r="H71" s="185"/>
      <c r="I71" s="187"/>
      <c r="J71" s="188"/>
      <c r="K71" s="188"/>
      <c r="L71" s="188"/>
      <c r="M71" s="188"/>
      <c r="N71" s="188"/>
    </row>
    <row r="72" spans="1:14" s="35" customFormat="1" ht="12.75">
      <c r="A72" s="88"/>
      <c r="B72" s="185"/>
      <c r="C72" s="185"/>
      <c r="D72" s="186"/>
      <c r="E72" s="185"/>
      <c r="F72" s="185"/>
      <c r="G72" s="185"/>
      <c r="H72" s="185"/>
      <c r="I72" s="187"/>
      <c r="J72" s="188"/>
      <c r="K72" s="188"/>
      <c r="L72" s="188"/>
      <c r="M72" s="188"/>
      <c r="N72" s="188"/>
    </row>
    <row r="73" spans="1:14" s="35" customFormat="1" ht="12.75">
      <c r="A73" s="88"/>
      <c r="B73" s="185"/>
      <c r="C73" s="185"/>
      <c r="D73" s="186"/>
      <c r="E73" s="185"/>
      <c r="F73" s="185"/>
      <c r="G73" s="185"/>
      <c r="H73" s="185"/>
      <c r="I73" s="187"/>
      <c r="J73" s="188"/>
      <c r="K73" s="188"/>
      <c r="L73" s="188"/>
      <c r="M73" s="188"/>
      <c r="N73" s="188"/>
    </row>
    <row r="74" spans="1:14" s="35" customFormat="1" ht="12.75">
      <c r="A74" s="88"/>
      <c r="B74" s="185"/>
      <c r="C74" s="185"/>
      <c r="D74" s="186"/>
      <c r="E74" s="185"/>
      <c r="F74" s="185"/>
      <c r="G74" s="185"/>
      <c r="H74" s="185"/>
      <c r="I74" s="187"/>
      <c r="J74" s="188"/>
      <c r="K74" s="188"/>
      <c r="L74" s="188"/>
      <c r="M74" s="188"/>
      <c r="N74" s="188"/>
    </row>
    <row r="75" spans="1:14" s="35" customFormat="1" ht="12.75">
      <c r="A75" s="88"/>
      <c r="B75" s="185"/>
      <c r="C75" s="185"/>
      <c r="D75" s="186"/>
      <c r="E75" s="185"/>
      <c r="F75" s="185"/>
      <c r="G75" s="185"/>
      <c r="H75" s="185"/>
      <c r="I75" s="187"/>
      <c r="J75" s="188"/>
      <c r="K75" s="188"/>
      <c r="L75" s="188"/>
      <c r="M75" s="188"/>
      <c r="N75" s="188"/>
    </row>
    <row r="76" spans="1:14" s="35" customFormat="1" ht="12.75">
      <c r="A76" s="88"/>
      <c r="B76" s="185"/>
      <c r="C76" s="185"/>
      <c r="D76" s="186"/>
      <c r="E76" s="185"/>
      <c r="F76" s="185"/>
      <c r="G76" s="185"/>
      <c r="H76" s="185"/>
      <c r="I76" s="187"/>
      <c r="J76" s="188"/>
      <c r="K76" s="188"/>
      <c r="L76" s="188"/>
      <c r="M76" s="188"/>
      <c r="N76" s="188"/>
    </row>
    <row r="77" spans="1:14" s="35" customFormat="1" ht="12.75">
      <c r="A77" s="88"/>
      <c r="B77" s="185"/>
      <c r="C77" s="185"/>
      <c r="D77" s="186"/>
      <c r="E77" s="185"/>
      <c r="F77" s="185"/>
      <c r="G77" s="185"/>
      <c r="H77" s="185"/>
      <c r="I77" s="187"/>
      <c r="J77" s="188"/>
      <c r="K77" s="188"/>
      <c r="L77" s="188"/>
      <c r="M77" s="188"/>
      <c r="N77" s="188"/>
    </row>
    <row r="78" spans="1:14" s="35" customFormat="1" ht="12.75">
      <c r="A78" s="88"/>
      <c r="B78" s="185"/>
      <c r="C78" s="185"/>
      <c r="D78" s="186"/>
      <c r="E78" s="185"/>
      <c r="F78" s="185"/>
      <c r="G78" s="185"/>
      <c r="H78" s="185"/>
      <c r="I78" s="187"/>
      <c r="J78" s="188"/>
      <c r="K78" s="188"/>
      <c r="L78" s="188"/>
      <c r="M78" s="188"/>
      <c r="N78" s="188"/>
    </row>
    <row r="79" spans="1:14" s="35" customFormat="1" ht="12.75">
      <c r="A79" s="88"/>
      <c r="B79" s="185"/>
      <c r="C79" s="185"/>
      <c r="D79" s="186"/>
      <c r="E79" s="185"/>
      <c r="F79" s="185"/>
      <c r="G79" s="185"/>
      <c r="H79" s="185"/>
      <c r="I79" s="187"/>
      <c r="J79" s="188"/>
      <c r="K79" s="188"/>
      <c r="L79" s="188"/>
      <c r="M79" s="188"/>
      <c r="N79" s="188"/>
    </row>
    <row r="80" spans="1:14" s="35" customFormat="1" ht="12.75">
      <c r="A80" s="88"/>
      <c r="B80" s="185"/>
      <c r="C80" s="185"/>
      <c r="D80" s="186"/>
      <c r="E80" s="185"/>
      <c r="F80" s="185"/>
      <c r="G80" s="185"/>
      <c r="H80" s="185"/>
      <c r="I80" s="187"/>
      <c r="J80" s="188"/>
      <c r="K80" s="188"/>
      <c r="L80" s="188"/>
      <c r="M80" s="188"/>
      <c r="N80" s="188"/>
    </row>
    <row r="81" spans="1:14" s="35" customFormat="1" ht="12.75">
      <c r="A81" s="88"/>
      <c r="B81" s="185"/>
      <c r="C81" s="185"/>
      <c r="D81" s="186"/>
      <c r="E81" s="185"/>
      <c r="F81" s="185"/>
      <c r="G81" s="185"/>
      <c r="H81" s="185"/>
      <c r="I81" s="187"/>
      <c r="J81" s="188"/>
      <c r="K81" s="188"/>
      <c r="L81" s="188"/>
      <c r="M81" s="188"/>
      <c r="N81" s="188"/>
    </row>
    <row r="82" spans="1:14" s="35" customFormat="1" ht="13.5" customHeight="1">
      <c r="A82" s="88"/>
      <c r="B82" s="185"/>
      <c r="C82" s="185"/>
      <c r="D82" s="186"/>
      <c r="E82" s="185"/>
      <c r="F82" s="185"/>
      <c r="G82" s="185"/>
      <c r="H82" s="185"/>
      <c r="I82" s="187"/>
      <c r="J82" s="188"/>
      <c r="K82" s="188"/>
      <c r="L82" s="188"/>
      <c r="M82" s="188"/>
      <c r="N82" s="188"/>
    </row>
    <row r="83" spans="1:14" s="35" customFormat="1" ht="13.5" customHeight="1">
      <c r="A83" s="35" t="s">
        <v>275</v>
      </c>
      <c r="H83"/>
      <c r="I83"/>
      <c r="J83"/>
      <c r="K83"/>
      <c r="L83" s="188"/>
      <c r="M83" s="188"/>
      <c r="N83" s="188"/>
    </row>
    <row r="84" spans="1:14" s="35" customFormat="1" ht="12.75">
      <c r="A84" s="88"/>
      <c r="B84" s="185"/>
      <c r="C84" s="185"/>
      <c r="D84" s="186"/>
      <c r="E84" s="185"/>
      <c r="F84" s="185"/>
      <c r="G84" s="185"/>
      <c r="H84" s="185"/>
      <c r="I84" s="187"/>
      <c r="J84" s="188"/>
      <c r="K84" s="188"/>
      <c r="L84" s="188"/>
      <c r="M84" s="188"/>
      <c r="N84" s="188"/>
    </row>
    <row r="85" spans="1:14" s="35" customFormat="1" ht="12.75">
      <c r="A85" s="35" t="s">
        <v>307</v>
      </c>
      <c r="J85" s="188"/>
      <c r="K85" s="188"/>
      <c r="L85" s="188"/>
      <c r="M85" s="188"/>
      <c r="N85" s="188"/>
    </row>
    <row r="86" spans="10:14" s="35" customFormat="1" ht="12.75">
      <c r="J86" s="188"/>
      <c r="K86" s="188"/>
      <c r="L86" s="188"/>
      <c r="M86" s="188"/>
      <c r="N86" s="188"/>
    </row>
    <row r="87" spans="9:14" s="35" customFormat="1" ht="12.75">
      <c r="I87" s="35" t="s">
        <v>273</v>
      </c>
      <c r="J87" s="188"/>
      <c r="K87" s="188"/>
      <c r="L87" s="188"/>
      <c r="M87" s="188"/>
      <c r="N87" s="188"/>
    </row>
    <row r="88" spans="1:256" s="35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14" s="35" customFormat="1" ht="20.25" customHeight="1">
      <c r="A89" s="260" t="s">
        <v>1</v>
      </c>
      <c r="B89" s="244"/>
      <c r="C89" s="244" t="s">
        <v>134</v>
      </c>
      <c r="D89" s="245"/>
      <c r="E89" s="244" t="s">
        <v>4</v>
      </c>
      <c r="F89" s="244"/>
      <c r="G89" s="244"/>
      <c r="H89" s="244"/>
      <c r="I89" s="244" t="s">
        <v>134</v>
      </c>
      <c r="J89" s="245"/>
      <c r="K89" s="245" t="s">
        <v>4</v>
      </c>
      <c r="L89" s="166"/>
      <c r="M89" s="166"/>
      <c r="N89" s="166"/>
    </row>
    <row r="90" spans="1:14" ht="25.5" customHeight="1">
      <c r="A90" s="22" t="s">
        <v>310</v>
      </c>
      <c r="B90" s="23"/>
      <c r="C90" s="23"/>
      <c r="D90" s="155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27" ht="25.5" customHeight="1">
      <c r="A91" s="242" t="s">
        <v>301</v>
      </c>
      <c r="B91" s="23"/>
      <c r="C91" s="244">
        <v>200</v>
      </c>
      <c r="D91" s="246"/>
      <c r="E91" s="244">
        <v>0.46</v>
      </c>
      <c r="F91" s="244">
        <v>4.78</v>
      </c>
      <c r="G91" s="244">
        <v>15.66</v>
      </c>
      <c r="H91" s="244">
        <v>138.56</v>
      </c>
      <c r="I91" s="256">
        <v>250</v>
      </c>
      <c r="J91" s="244"/>
      <c r="K91" s="244">
        <v>0.58</v>
      </c>
      <c r="L91" s="22">
        <v>4.51</v>
      </c>
      <c r="M91" s="22">
        <v>31.6</v>
      </c>
      <c r="N91" s="22">
        <v>197.65</v>
      </c>
      <c r="Q91" s="261"/>
      <c r="R91" s="264"/>
      <c r="S91" s="262"/>
      <c r="T91" s="265"/>
      <c r="U91" s="262"/>
      <c r="V91" s="262"/>
      <c r="W91" s="262"/>
      <c r="X91" s="262"/>
      <c r="Y91" s="262"/>
      <c r="Z91" s="262"/>
      <c r="AA91" s="262"/>
    </row>
    <row r="92" spans="1:14" ht="12.75" hidden="1">
      <c r="A92" s="157" t="s">
        <v>176</v>
      </c>
      <c r="B92" s="23" t="s">
        <v>177</v>
      </c>
      <c r="C92" s="23">
        <v>82.5</v>
      </c>
      <c r="D92" s="155">
        <v>1.81</v>
      </c>
      <c r="E92" s="23"/>
      <c r="F92" s="23">
        <v>17.36</v>
      </c>
      <c r="G92" s="23">
        <v>2.06</v>
      </c>
      <c r="H92" s="23">
        <v>232.72</v>
      </c>
      <c r="I92" s="154">
        <v>110</v>
      </c>
      <c r="J92" s="155">
        <v>2.41</v>
      </c>
      <c r="K92" s="155"/>
      <c r="L92" s="155">
        <v>23.14</v>
      </c>
      <c r="M92" s="155">
        <v>2.75</v>
      </c>
      <c r="N92" s="155">
        <v>310.29</v>
      </c>
    </row>
    <row r="93" spans="1:14" ht="12.75" hidden="1">
      <c r="A93" s="157" t="s">
        <v>141</v>
      </c>
      <c r="B93" s="23" t="s">
        <v>142</v>
      </c>
      <c r="C93" s="23">
        <v>20</v>
      </c>
      <c r="D93" s="155">
        <v>0.05</v>
      </c>
      <c r="E93" s="23"/>
      <c r="F93" s="23">
        <v>0.26</v>
      </c>
      <c r="G93" s="23">
        <v>10.26</v>
      </c>
      <c r="H93" s="23">
        <v>43.4</v>
      </c>
      <c r="I93" s="160">
        <v>40</v>
      </c>
      <c r="J93" s="161">
        <v>0.05</v>
      </c>
      <c r="K93" s="161"/>
      <c r="L93" s="161">
        <v>0.52</v>
      </c>
      <c r="M93" s="161">
        <v>20.52</v>
      </c>
      <c r="N93" s="161">
        <v>86.8</v>
      </c>
    </row>
    <row r="94" spans="1:14" ht="12.75" hidden="1">
      <c r="A94" s="157" t="s">
        <v>143</v>
      </c>
      <c r="B94" s="23" t="s">
        <v>144</v>
      </c>
      <c r="C94" s="23">
        <v>75</v>
      </c>
      <c r="D94" s="155">
        <v>0.1</v>
      </c>
      <c r="E94" s="23"/>
      <c r="F94" s="23">
        <v>4.11</v>
      </c>
      <c r="G94" s="23">
        <v>24.95</v>
      </c>
      <c r="H94" s="23">
        <v>152.16</v>
      </c>
      <c r="I94" s="160">
        <v>75</v>
      </c>
      <c r="J94" s="161">
        <v>0.1</v>
      </c>
      <c r="K94" s="161"/>
      <c r="L94" s="161">
        <v>4.11</v>
      </c>
      <c r="M94" s="161">
        <v>24.95</v>
      </c>
      <c r="N94" s="161">
        <v>152.16</v>
      </c>
    </row>
    <row r="95" spans="1:14" ht="12.75" hidden="1">
      <c r="A95" s="157" t="s">
        <v>178</v>
      </c>
      <c r="B95" s="23" t="s">
        <v>179</v>
      </c>
      <c r="C95" s="23">
        <v>100</v>
      </c>
      <c r="D95" s="155">
        <v>0.4</v>
      </c>
      <c r="E95" s="23"/>
      <c r="F95" s="23">
        <v>5.14</v>
      </c>
      <c r="G95" s="23">
        <v>12.69</v>
      </c>
      <c r="H95" s="23">
        <v>94.3</v>
      </c>
      <c r="I95" s="160">
        <v>100</v>
      </c>
      <c r="J95" s="161">
        <v>0.4</v>
      </c>
      <c r="K95" s="161"/>
      <c r="L95" s="161">
        <v>5.14</v>
      </c>
      <c r="M95" s="161">
        <v>12.69</v>
      </c>
      <c r="N95" s="161">
        <v>94.3</v>
      </c>
    </row>
    <row r="96" spans="1:14" ht="12.75" hidden="1">
      <c r="A96" s="157" t="s">
        <v>38</v>
      </c>
      <c r="B96" s="23"/>
      <c r="C96" s="23">
        <v>200</v>
      </c>
      <c r="D96" s="155">
        <v>0.61</v>
      </c>
      <c r="E96" s="23"/>
      <c r="F96" s="23">
        <v>0.1</v>
      </c>
      <c r="G96" s="23">
        <v>24.76</v>
      </c>
      <c r="H96" s="23">
        <v>105</v>
      </c>
      <c r="I96" s="159">
        <v>200</v>
      </c>
      <c r="J96" s="161">
        <v>0.61</v>
      </c>
      <c r="K96" s="161"/>
      <c r="L96" s="161">
        <v>0.1</v>
      </c>
      <c r="M96" s="161">
        <v>24.76</v>
      </c>
      <c r="N96" s="161">
        <v>105</v>
      </c>
    </row>
    <row r="97" spans="1:14" ht="12.75" hidden="1">
      <c r="A97" s="157" t="s">
        <v>147</v>
      </c>
      <c r="B97" s="23"/>
      <c r="C97" s="23">
        <v>100</v>
      </c>
      <c r="D97" s="155">
        <v>0.43</v>
      </c>
      <c r="E97" s="23"/>
      <c r="F97" s="23">
        <v>0.6</v>
      </c>
      <c r="G97" s="23">
        <v>27.88</v>
      </c>
      <c r="H97" s="23">
        <v>112</v>
      </c>
      <c r="I97" s="160">
        <v>100</v>
      </c>
      <c r="J97" s="161">
        <v>0.43</v>
      </c>
      <c r="K97" s="161"/>
      <c r="L97" s="161">
        <v>0.6</v>
      </c>
      <c r="M97" s="161">
        <v>27.88</v>
      </c>
      <c r="N97" s="161">
        <v>112</v>
      </c>
    </row>
    <row r="98" spans="1:14" s="35" customFormat="1" ht="12.75" hidden="1">
      <c r="A98" s="175" t="s">
        <v>148</v>
      </c>
      <c r="B98" s="22"/>
      <c r="C98" s="22"/>
      <c r="D98" s="176">
        <v>3.4</v>
      </c>
      <c r="E98" s="22"/>
      <c r="F98" s="22">
        <v>27.57</v>
      </c>
      <c r="G98" s="22">
        <v>102.6</v>
      </c>
      <c r="H98" s="22">
        <v>739.58</v>
      </c>
      <c r="I98" s="156"/>
      <c r="J98" s="166">
        <f>SUM(J92:J97)</f>
        <v>4</v>
      </c>
      <c r="K98" s="166"/>
      <c r="L98" s="166">
        <f>SUM(L92:L97)</f>
        <v>33.61</v>
      </c>
      <c r="M98" s="166">
        <f>SUM(M92:M97)</f>
        <v>113.55</v>
      </c>
      <c r="N98" s="166">
        <f>SUM(N92:N97)</f>
        <v>860.55</v>
      </c>
    </row>
    <row r="99" spans="1:14" ht="24.75" customHeight="1">
      <c r="A99" s="22" t="s">
        <v>311</v>
      </c>
      <c r="B99" s="23"/>
      <c r="C99" s="23"/>
      <c r="D99" s="155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26.25" customHeight="1">
      <c r="A100" s="242" t="s">
        <v>303</v>
      </c>
      <c r="B100" s="23"/>
      <c r="C100" s="244">
        <v>200</v>
      </c>
      <c r="D100" s="245"/>
      <c r="E100" s="244">
        <v>0.38</v>
      </c>
      <c r="F100" s="244">
        <v>2.04</v>
      </c>
      <c r="G100" s="244">
        <v>47.41</v>
      </c>
      <c r="H100" s="244">
        <v>137.14</v>
      </c>
      <c r="I100" s="244">
        <v>250</v>
      </c>
      <c r="J100" s="244"/>
      <c r="K100" s="244">
        <v>0.48</v>
      </c>
      <c r="L100" s="22">
        <v>2.55</v>
      </c>
      <c r="M100" s="22">
        <v>59.63</v>
      </c>
      <c r="N100" s="22">
        <v>171.43</v>
      </c>
    </row>
    <row r="101" spans="1:14" ht="0.75" customHeight="1" hidden="1">
      <c r="A101" s="157" t="s">
        <v>180</v>
      </c>
      <c r="B101" s="23" t="s">
        <v>181</v>
      </c>
      <c r="C101" s="243" t="s">
        <v>182</v>
      </c>
      <c r="D101" s="246">
        <v>1.79</v>
      </c>
      <c r="E101" s="243"/>
      <c r="F101" s="243">
        <v>13.7</v>
      </c>
      <c r="G101" s="243">
        <v>5.32</v>
      </c>
      <c r="H101" s="243">
        <v>226</v>
      </c>
      <c r="I101" s="247" t="s">
        <v>248</v>
      </c>
      <c r="J101" s="246">
        <v>2.03</v>
      </c>
      <c r="K101" s="246"/>
      <c r="L101" s="155">
        <v>18.26</v>
      </c>
      <c r="M101" s="155">
        <v>7.09</v>
      </c>
      <c r="N101" s="155">
        <v>301.33</v>
      </c>
    </row>
    <row r="102" spans="1:14" ht="15" hidden="1">
      <c r="A102" s="157" t="s">
        <v>171</v>
      </c>
      <c r="B102" s="23" t="s">
        <v>172</v>
      </c>
      <c r="C102" s="243">
        <v>75</v>
      </c>
      <c r="D102" s="246">
        <v>0.1</v>
      </c>
      <c r="E102" s="243"/>
      <c r="F102" s="243">
        <v>0.35</v>
      </c>
      <c r="G102" s="243">
        <v>12.77</v>
      </c>
      <c r="H102" s="243">
        <v>60.45</v>
      </c>
      <c r="I102" s="243">
        <v>75</v>
      </c>
      <c r="J102" s="246">
        <v>0.1</v>
      </c>
      <c r="K102" s="246"/>
      <c r="L102" s="155">
        <v>0.35</v>
      </c>
      <c r="M102" s="155">
        <v>12.77</v>
      </c>
      <c r="N102" s="155">
        <v>60.45</v>
      </c>
    </row>
    <row r="103" spans="1:14" ht="15" hidden="1">
      <c r="A103" s="157" t="s">
        <v>183</v>
      </c>
      <c r="B103" s="23" t="s">
        <v>184</v>
      </c>
      <c r="C103" s="243">
        <v>100</v>
      </c>
      <c r="D103" s="246">
        <v>0.35</v>
      </c>
      <c r="E103" s="243"/>
      <c r="F103" s="243">
        <v>6.72</v>
      </c>
      <c r="G103" s="243">
        <v>9.55</v>
      </c>
      <c r="H103" s="243">
        <v>97</v>
      </c>
      <c r="I103" s="248">
        <v>100</v>
      </c>
      <c r="J103" s="246">
        <v>0.35</v>
      </c>
      <c r="K103" s="246"/>
      <c r="L103" s="155">
        <v>6.72</v>
      </c>
      <c r="M103" s="155">
        <v>9.55</v>
      </c>
      <c r="N103" s="155">
        <v>97</v>
      </c>
    </row>
    <row r="104" spans="1:14" ht="15" hidden="1">
      <c r="A104" s="157" t="s">
        <v>38</v>
      </c>
      <c r="B104" s="23"/>
      <c r="C104" s="243">
        <v>200</v>
      </c>
      <c r="D104" s="246">
        <v>0.6</v>
      </c>
      <c r="E104" s="243"/>
      <c r="F104" s="243">
        <v>0.1</v>
      </c>
      <c r="G104" s="243">
        <v>24.76</v>
      </c>
      <c r="H104" s="243">
        <v>105</v>
      </c>
      <c r="I104" s="249">
        <v>200</v>
      </c>
      <c r="J104" s="250">
        <v>0.6</v>
      </c>
      <c r="K104" s="250"/>
      <c r="L104" s="161">
        <v>0.1</v>
      </c>
      <c r="M104" s="161">
        <v>24.76</v>
      </c>
      <c r="N104" s="161">
        <v>105</v>
      </c>
    </row>
    <row r="105" spans="1:14" ht="15" hidden="1">
      <c r="A105" s="157" t="s">
        <v>185</v>
      </c>
      <c r="B105" s="23"/>
      <c r="C105" s="243">
        <v>25</v>
      </c>
      <c r="D105" s="246">
        <v>0.36</v>
      </c>
      <c r="E105" s="243"/>
      <c r="F105" s="243">
        <v>7</v>
      </c>
      <c r="G105" s="243">
        <v>22.7</v>
      </c>
      <c r="H105" s="243">
        <v>194</v>
      </c>
      <c r="I105" s="249">
        <v>50</v>
      </c>
      <c r="J105" s="250">
        <v>0.72</v>
      </c>
      <c r="K105" s="250"/>
      <c r="L105" s="161">
        <v>7</v>
      </c>
      <c r="M105" s="161">
        <v>22.7</v>
      </c>
      <c r="N105" s="161">
        <v>194</v>
      </c>
    </row>
    <row r="106" spans="1:14" ht="15" hidden="1">
      <c r="A106" s="157" t="s">
        <v>147</v>
      </c>
      <c r="B106" s="23"/>
      <c r="C106" s="243">
        <v>50</v>
      </c>
      <c r="D106" s="246">
        <v>0.2</v>
      </c>
      <c r="E106" s="243"/>
      <c r="F106" s="243">
        <v>0.3</v>
      </c>
      <c r="G106" s="243">
        <v>13.94</v>
      </c>
      <c r="H106" s="243">
        <v>56</v>
      </c>
      <c r="I106" s="251">
        <v>50</v>
      </c>
      <c r="J106" s="250">
        <v>0.2</v>
      </c>
      <c r="K106" s="250"/>
      <c r="L106" s="161">
        <v>0.3</v>
      </c>
      <c r="M106" s="161">
        <v>13.94</v>
      </c>
      <c r="N106" s="161">
        <v>56</v>
      </c>
    </row>
    <row r="107" spans="1:14" s="35" customFormat="1" ht="15.75" hidden="1">
      <c r="A107" s="175" t="s">
        <v>148</v>
      </c>
      <c r="B107" s="22"/>
      <c r="C107" s="244"/>
      <c r="D107" s="245">
        <v>3.4</v>
      </c>
      <c r="E107" s="244"/>
      <c r="F107" s="244">
        <v>28.17</v>
      </c>
      <c r="G107" s="244">
        <v>89.04</v>
      </c>
      <c r="H107" s="244">
        <v>738.45</v>
      </c>
      <c r="I107" s="244"/>
      <c r="J107" s="245">
        <f>SUM(J101:J106)</f>
        <v>4</v>
      </c>
      <c r="K107" s="245"/>
      <c r="L107" s="166">
        <f>SUM(L101:L106)</f>
        <v>32.730000000000004</v>
      </c>
      <c r="M107" s="166">
        <f>SUM(M101:M106)</f>
        <v>90.81</v>
      </c>
      <c r="N107" s="166">
        <f>SUM(N101:N106)</f>
        <v>813.78</v>
      </c>
    </row>
    <row r="108" spans="1:14" ht="24.75" customHeight="1">
      <c r="A108" s="22" t="s">
        <v>312</v>
      </c>
      <c r="B108" s="23"/>
      <c r="C108" s="243"/>
      <c r="D108" s="246"/>
      <c r="E108" s="243"/>
      <c r="F108" s="243"/>
      <c r="G108" s="243"/>
      <c r="H108" s="243"/>
      <c r="I108" s="243"/>
      <c r="J108" s="243"/>
      <c r="K108" s="243"/>
      <c r="L108" s="23"/>
      <c r="M108" s="23"/>
      <c r="N108" s="23"/>
    </row>
    <row r="109" spans="1:14" ht="26.25" customHeight="1">
      <c r="A109" s="242" t="s">
        <v>304</v>
      </c>
      <c r="B109" s="23"/>
      <c r="C109" s="244">
        <v>200</v>
      </c>
      <c r="D109" s="245"/>
      <c r="E109" s="244">
        <v>0.41</v>
      </c>
      <c r="F109" s="244">
        <v>3.6</v>
      </c>
      <c r="G109" s="244">
        <v>15.39</v>
      </c>
      <c r="H109" s="244">
        <v>101.28</v>
      </c>
      <c r="I109" s="244">
        <v>250</v>
      </c>
      <c r="J109" s="244"/>
      <c r="K109" s="244">
        <v>0.51</v>
      </c>
      <c r="L109" s="22">
        <v>4.5</v>
      </c>
      <c r="M109" s="22">
        <v>19.24</v>
      </c>
      <c r="N109" s="22">
        <v>126.6</v>
      </c>
    </row>
    <row r="110" spans="1:14" ht="15" hidden="1">
      <c r="A110" s="157" t="s">
        <v>186</v>
      </c>
      <c r="B110" s="23" t="s">
        <v>187</v>
      </c>
      <c r="C110" s="243" t="s">
        <v>151</v>
      </c>
      <c r="D110" s="246">
        <v>1.8</v>
      </c>
      <c r="E110" s="243"/>
      <c r="F110" s="243">
        <v>4.69</v>
      </c>
      <c r="G110" s="243">
        <v>32.81</v>
      </c>
      <c r="H110" s="243">
        <v>235.5</v>
      </c>
      <c r="I110" s="247" t="s">
        <v>192</v>
      </c>
      <c r="J110" s="246">
        <v>2.34</v>
      </c>
      <c r="K110" s="246"/>
      <c r="L110" s="155">
        <v>6.25</v>
      </c>
      <c r="M110" s="155">
        <v>43.74</v>
      </c>
      <c r="N110" s="155">
        <v>314</v>
      </c>
    </row>
    <row r="111" spans="1:14" ht="15" hidden="1">
      <c r="A111" s="157" t="s">
        <v>188</v>
      </c>
      <c r="B111" s="23" t="s">
        <v>189</v>
      </c>
      <c r="C111" s="243" t="s">
        <v>161</v>
      </c>
      <c r="D111" s="246">
        <v>0.11</v>
      </c>
      <c r="E111" s="243"/>
      <c r="F111" s="243">
        <v>6</v>
      </c>
      <c r="G111" s="243">
        <v>0.62</v>
      </c>
      <c r="H111" s="243">
        <v>58.6</v>
      </c>
      <c r="I111" s="247" t="s">
        <v>154</v>
      </c>
      <c r="J111" s="246">
        <v>0.17</v>
      </c>
      <c r="K111" s="246"/>
      <c r="L111" s="155">
        <v>9</v>
      </c>
      <c r="M111" s="155">
        <v>0.93</v>
      </c>
      <c r="N111" s="155">
        <v>87.9</v>
      </c>
    </row>
    <row r="112" spans="1:14" ht="15" hidden="1">
      <c r="A112" s="157" t="s">
        <v>190</v>
      </c>
      <c r="B112" s="23" t="s">
        <v>191</v>
      </c>
      <c r="C112" s="243" t="s">
        <v>192</v>
      </c>
      <c r="D112" s="246">
        <v>0.3</v>
      </c>
      <c r="E112" s="243"/>
      <c r="F112" s="243">
        <v>0.19</v>
      </c>
      <c r="G112" s="243">
        <v>33.72</v>
      </c>
      <c r="H112" s="243">
        <v>132.35</v>
      </c>
      <c r="I112" s="247" t="s">
        <v>192</v>
      </c>
      <c r="J112" s="246">
        <v>0.3</v>
      </c>
      <c r="K112" s="246"/>
      <c r="L112" s="155">
        <v>0.19</v>
      </c>
      <c r="M112" s="155">
        <v>33.72</v>
      </c>
      <c r="N112" s="155">
        <v>132.35</v>
      </c>
    </row>
    <row r="113" spans="1:14" ht="15" hidden="1">
      <c r="A113" s="157" t="s">
        <v>147</v>
      </c>
      <c r="B113" s="23"/>
      <c r="C113" s="243">
        <v>100</v>
      </c>
      <c r="D113" s="246">
        <v>0.43</v>
      </c>
      <c r="E113" s="243"/>
      <c r="F113" s="243">
        <v>0.6</v>
      </c>
      <c r="G113" s="243">
        <v>27.88</v>
      </c>
      <c r="H113" s="243">
        <v>112</v>
      </c>
      <c r="I113" s="251">
        <v>100</v>
      </c>
      <c r="J113" s="250">
        <v>0.43</v>
      </c>
      <c r="K113" s="250"/>
      <c r="L113" s="161">
        <v>0.6</v>
      </c>
      <c r="M113" s="161">
        <v>27.88</v>
      </c>
      <c r="N113" s="161">
        <v>112</v>
      </c>
    </row>
    <row r="114" spans="1:14" ht="15" hidden="1">
      <c r="A114" s="157" t="s">
        <v>193</v>
      </c>
      <c r="B114" s="23" t="s">
        <v>194</v>
      </c>
      <c r="C114" s="243">
        <v>50</v>
      </c>
      <c r="D114" s="246">
        <v>0.76</v>
      </c>
      <c r="E114" s="243"/>
      <c r="F114" s="243">
        <v>8.31</v>
      </c>
      <c r="G114" s="243">
        <v>22.49</v>
      </c>
      <c r="H114" s="243">
        <v>187.92</v>
      </c>
      <c r="I114" s="249">
        <v>50</v>
      </c>
      <c r="J114" s="250">
        <v>0.76</v>
      </c>
      <c r="K114" s="250"/>
      <c r="L114" s="161">
        <v>8.31</v>
      </c>
      <c r="M114" s="161">
        <v>22.49</v>
      </c>
      <c r="N114" s="161">
        <v>187.92</v>
      </c>
    </row>
    <row r="115" spans="1:14" s="35" customFormat="1" ht="15.75" hidden="1">
      <c r="A115" s="175" t="s">
        <v>148</v>
      </c>
      <c r="B115" s="22"/>
      <c r="C115" s="244"/>
      <c r="D115" s="245">
        <v>3.4</v>
      </c>
      <c r="E115" s="244"/>
      <c r="F115" s="244">
        <v>19.79</v>
      </c>
      <c r="G115" s="244">
        <v>117.52</v>
      </c>
      <c r="H115" s="244">
        <v>726.37</v>
      </c>
      <c r="I115" s="244"/>
      <c r="J115" s="245">
        <f>SUM(J110:J114)</f>
        <v>4</v>
      </c>
      <c r="K115" s="245"/>
      <c r="L115" s="166">
        <f>SUM(L110:L114)</f>
        <v>24.35</v>
      </c>
      <c r="M115" s="166">
        <f>SUM(M110:M114)</f>
        <v>128.76</v>
      </c>
      <c r="N115" s="166">
        <f>SUM(N110:N114)</f>
        <v>834.17</v>
      </c>
    </row>
    <row r="116" spans="1:14" ht="26.25" customHeight="1">
      <c r="A116" s="22" t="s">
        <v>313</v>
      </c>
      <c r="B116" s="23"/>
      <c r="C116" s="243"/>
      <c r="D116" s="246"/>
      <c r="E116" s="243"/>
      <c r="F116" s="243"/>
      <c r="G116" s="243"/>
      <c r="H116" s="243"/>
      <c r="I116" s="243"/>
      <c r="J116" s="243"/>
      <c r="K116" s="243"/>
      <c r="L116" s="23"/>
      <c r="M116" s="23"/>
      <c r="N116" s="23"/>
    </row>
    <row r="117" spans="1:14" ht="24.75" customHeight="1">
      <c r="A117" s="242" t="s">
        <v>306</v>
      </c>
      <c r="B117" s="23"/>
      <c r="C117" s="244" t="s">
        <v>31</v>
      </c>
      <c r="D117" s="245"/>
      <c r="E117" s="244">
        <v>0.46</v>
      </c>
      <c r="F117" s="244">
        <v>7.1</v>
      </c>
      <c r="G117" s="244">
        <v>9.13</v>
      </c>
      <c r="H117" s="244">
        <v>107.3</v>
      </c>
      <c r="I117" s="244" t="s">
        <v>32</v>
      </c>
      <c r="J117" s="244"/>
      <c r="K117" s="244">
        <v>0.58</v>
      </c>
      <c r="L117" s="22">
        <v>8.87</v>
      </c>
      <c r="M117" s="22">
        <v>11.41</v>
      </c>
      <c r="N117" s="22">
        <v>134.06</v>
      </c>
    </row>
    <row r="118" spans="1:14" ht="15" hidden="1">
      <c r="A118" s="157" t="s">
        <v>195</v>
      </c>
      <c r="B118" s="23" t="s">
        <v>196</v>
      </c>
      <c r="C118" s="243" t="s">
        <v>151</v>
      </c>
      <c r="D118" s="246">
        <v>1.89</v>
      </c>
      <c r="E118" s="243"/>
      <c r="F118" s="243">
        <v>13.4</v>
      </c>
      <c r="G118" s="243">
        <v>28.49</v>
      </c>
      <c r="H118" s="243">
        <v>323.68</v>
      </c>
      <c r="I118" s="247" t="s">
        <v>192</v>
      </c>
      <c r="J118" s="246">
        <v>2.49</v>
      </c>
      <c r="K118" s="246"/>
      <c r="L118" s="155">
        <v>17.87</v>
      </c>
      <c r="M118" s="155">
        <v>37.98</v>
      </c>
      <c r="N118" s="155">
        <v>431.57</v>
      </c>
    </row>
    <row r="119" spans="1:14" ht="15" hidden="1">
      <c r="A119" s="157" t="s">
        <v>197</v>
      </c>
      <c r="B119" s="23"/>
      <c r="C119" s="243" t="s">
        <v>198</v>
      </c>
      <c r="D119" s="246">
        <v>0.3</v>
      </c>
      <c r="E119" s="243"/>
      <c r="F119" s="243"/>
      <c r="G119" s="243">
        <v>8.1</v>
      </c>
      <c r="H119" s="243">
        <v>32.9</v>
      </c>
      <c r="I119" s="243">
        <v>50</v>
      </c>
      <c r="J119" s="246">
        <v>0.3</v>
      </c>
      <c r="K119" s="250"/>
      <c r="L119" s="161"/>
      <c r="M119" s="161">
        <v>8.1</v>
      </c>
      <c r="N119" s="161">
        <v>32.9</v>
      </c>
    </row>
    <row r="120" spans="1:14" ht="15" hidden="1">
      <c r="A120" s="157" t="s">
        <v>38</v>
      </c>
      <c r="B120" s="23"/>
      <c r="C120" s="243">
        <v>200</v>
      </c>
      <c r="D120" s="246">
        <v>0.61</v>
      </c>
      <c r="E120" s="243"/>
      <c r="F120" s="243">
        <v>0.1</v>
      </c>
      <c r="G120" s="243">
        <v>24.76</v>
      </c>
      <c r="H120" s="243">
        <v>105</v>
      </c>
      <c r="I120" s="249">
        <v>200</v>
      </c>
      <c r="J120" s="250">
        <v>0.61</v>
      </c>
      <c r="K120" s="250"/>
      <c r="L120" s="161">
        <v>0.1</v>
      </c>
      <c r="M120" s="161">
        <v>24.76</v>
      </c>
      <c r="N120" s="161">
        <v>105</v>
      </c>
    </row>
    <row r="121" spans="1:14" ht="15" hidden="1">
      <c r="A121" s="157" t="s">
        <v>147</v>
      </c>
      <c r="B121" s="23"/>
      <c r="C121" s="243">
        <v>150</v>
      </c>
      <c r="D121" s="246">
        <v>0.6</v>
      </c>
      <c r="E121" s="243"/>
      <c r="F121" s="243">
        <v>0.9</v>
      </c>
      <c r="G121" s="243">
        <v>41.82</v>
      </c>
      <c r="H121" s="243">
        <v>168</v>
      </c>
      <c r="I121" s="251">
        <v>150</v>
      </c>
      <c r="J121" s="250">
        <v>0.6</v>
      </c>
      <c r="K121" s="250"/>
      <c r="L121" s="161">
        <v>0.9</v>
      </c>
      <c r="M121" s="161">
        <v>41.82</v>
      </c>
      <c r="N121" s="161">
        <v>168</v>
      </c>
    </row>
    <row r="122" spans="1:14" s="35" customFormat="1" ht="15.75" hidden="1">
      <c r="A122" s="175" t="s">
        <v>148</v>
      </c>
      <c r="B122" s="22"/>
      <c r="C122" s="244"/>
      <c r="D122" s="245">
        <v>3.4</v>
      </c>
      <c r="E122" s="244"/>
      <c r="F122" s="244">
        <v>14.4</v>
      </c>
      <c r="G122" s="244">
        <v>103.17</v>
      </c>
      <c r="H122" s="244">
        <v>629.58</v>
      </c>
      <c r="I122" s="244"/>
      <c r="J122" s="245">
        <f>SUM(J118:J121)</f>
        <v>4</v>
      </c>
      <c r="K122" s="245"/>
      <c r="L122" s="166">
        <f>SUM(L118:L121)</f>
        <v>18.87</v>
      </c>
      <c r="M122" s="166">
        <f>SUM(M118:M121)</f>
        <v>112.66</v>
      </c>
      <c r="N122" s="166">
        <f>SUM(N118:N121)</f>
        <v>737.47</v>
      </c>
    </row>
    <row r="123" spans="1:14" ht="24" customHeight="1">
      <c r="A123" s="22" t="s">
        <v>314</v>
      </c>
      <c r="B123" s="23"/>
      <c r="C123" s="243"/>
      <c r="D123" s="246"/>
      <c r="E123" s="243"/>
      <c r="F123" s="243"/>
      <c r="G123" s="243"/>
      <c r="H123" s="243"/>
      <c r="I123" s="243"/>
      <c r="J123" s="243"/>
      <c r="K123" s="243"/>
      <c r="L123" s="23"/>
      <c r="M123" s="23"/>
      <c r="N123" s="23"/>
    </row>
    <row r="124" spans="1:14" ht="24.75" customHeight="1">
      <c r="A124" s="242" t="s">
        <v>305</v>
      </c>
      <c r="B124" s="23"/>
      <c r="C124" s="244">
        <v>200</v>
      </c>
      <c r="D124" s="245"/>
      <c r="E124" s="244">
        <v>0.36</v>
      </c>
      <c r="F124" s="244">
        <v>3.61</v>
      </c>
      <c r="G124" s="244">
        <v>25.28</v>
      </c>
      <c r="H124" s="244">
        <v>158.12</v>
      </c>
      <c r="I124" s="244">
        <v>250</v>
      </c>
      <c r="J124" s="244"/>
      <c r="K124" s="244">
        <v>0.45</v>
      </c>
      <c r="L124" s="22">
        <v>4.51</v>
      </c>
      <c r="M124" s="22">
        <v>31.6</v>
      </c>
      <c r="N124" s="22">
        <v>197.65</v>
      </c>
    </row>
    <row r="125" spans="1:14" ht="12.75" hidden="1">
      <c r="A125" s="152" t="s">
        <v>199</v>
      </c>
      <c r="B125" s="153" t="s">
        <v>200</v>
      </c>
      <c r="C125" s="154">
        <v>50</v>
      </c>
      <c r="D125" s="155">
        <v>1.85</v>
      </c>
      <c r="E125" s="155">
        <v>9.89</v>
      </c>
      <c r="F125" s="155">
        <v>13.96</v>
      </c>
      <c r="G125" s="155">
        <v>5.59</v>
      </c>
      <c r="H125" s="155">
        <v>186.36</v>
      </c>
      <c r="I125" s="154">
        <v>75</v>
      </c>
      <c r="J125" s="155">
        <v>2.45</v>
      </c>
      <c r="K125" s="155">
        <v>14.83</v>
      </c>
      <c r="L125" s="155">
        <v>20.95</v>
      </c>
      <c r="M125" s="155">
        <v>8.38</v>
      </c>
      <c r="N125" s="155">
        <v>279.54</v>
      </c>
    </row>
    <row r="126" spans="1:14" ht="12.75" hidden="1">
      <c r="A126" s="152" t="s">
        <v>152</v>
      </c>
      <c r="B126" s="153" t="s">
        <v>153</v>
      </c>
      <c r="C126" s="154">
        <v>20</v>
      </c>
      <c r="D126" s="155">
        <v>0.1</v>
      </c>
      <c r="E126" s="155">
        <v>0.47</v>
      </c>
      <c r="F126" s="155">
        <v>3.48</v>
      </c>
      <c r="G126" s="155">
        <v>1.9</v>
      </c>
      <c r="H126" s="155">
        <v>40.57</v>
      </c>
      <c r="I126" s="154">
        <v>20</v>
      </c>
      <c r="J126" s="155">
        <v>0.1</v>
      </c>
      <c r="K126" s="155">
        <v>0.47</v>
      </c>
      <c r="L126" s="155">
        <v>3.48</v>
      </c>
      <c r="M126" s="155">
        <v>1.9</v>
      </c>
      <c r="N126" s="155">
        <v>40.57</v>
      </c>
    </row>
    <row r="127" spans="1:14" ht="12.75" hidden="1">
      <c r="A127" s="157" t="s">
        <v>155</v>
      </c>
      <c r="B127" s="23" t="s">
        <v>156</v>
      </c>
      <c r="C127" s="23">
        <v>75</v>
      </c>
      <c r="D127" s="155">
        <v>0.1</v>
      </c>
      <c r="E127" s="155">
        <v>1.52</v>
      </c>
      <c r="F127" s="155">
        <v>2.24</v>
      </c>
      <c r="G127" s="155">
        <v>13.75</v>
      </c>
      <c r="H127" s="155">
        <v>80.28</v>
      </c>
      <c r="I127" s="23">
        <v>75</v>
      </c>
      <c r="J127" s="155">
        <v>0.1</v>
      </c>
      <c r="K127" s="155">
        <v>1.52</v>
      </c>
      <c r="L127" s="155">
        <v>2.24</v>
      </c>
      <c r="M127" s="155">
        <v>13.75</v>
      </c>
      <c r="N127" s="155">
        <v>80.28</v>
      </c>
    </row>
    <row r="128" spans="1:14" ht="12.75" hidden="1">
      <c r="A128" s="158" t="s">
        <v>201</v>
      </c>
      <c r="B128" s="159" t="s">
        <v>202</v>
      </c>
      <c r="C128" s="154">
        <v>100</v>
      </c>
      <c r="D128" s="155">
        <v>0.35</v>
      </c>
      <c r="E128" s="155">
        <v>4.9</v>
      </c>
      <c r="F128" s="155">
        <v>0.2</v>
      </c>
      <c r="G128" s="155">
        <v>15.8</v>
      </c>
      <c r="H128" s="155">
        <v>64</v>
      </c>
      <c r="I128" s="160">
        <v>100</v>
      </c>
      <c r="J128" s="161">
        <v>0.35</v>
      </c>
      <c r="K128" s="161">
        <v>4.9</v>
      </c>
      <c r="L128" s="161">
        <v>0.2</v>
      </c>
      <c r="M128" s="161">
        <v>15.8</v>
      </c>
      <c r="N128" s="161">
        <v>64</v>
      </c>
    </row>
    <row r="129" spans="1:14" ht="12.75" hidden="1">
      <c r="A129" s="158" t="s">
        <v>203</v>
      </c>
      <c r="B129" s="159" t="s">
        <v>204</v>
      </c>
      <c r="C129" s="160">
        <v>200</v>
      </c>
      <c r="D129" s="161">
        <v>0.4</v>
      </c>
      <c r="E129" s="161">
        <v>1.19</v>
      </c>
      <c r="F129" s="161">
        <v>0.26</v>
      </c>
      <c r="G129" s="161">
        <v>37.97</v>
      </c>
      <c r="H129" s="161">
        <v>150.35</v>
      </c>
      <c r="I129" s="160">
        <v>200</v>
      </c>
      <c r="J129" s="161">
        <v>0.4</v>
      </c>
      <c r="K129" s="161">
        <v>1.19</v>
      </c>
      <c r="L129" s="161">
        <v>0.26</v>
      </c>
      <c r="M129" s="161">
        <v>37.97</v>
      </c>
      <c r="N129" s="161">
        <v>150.35</v>
      </c>
    </row>
    <row r="130" spans="1:14" ht="12.75" hidden="1">
      <c r="A130" s="162" t="s">
        <v>147</v>
      </c>
      <c r="B130" s="159"/>
      <c r="C130" s="160">
        <v>150</v>
      </c>
      <c r="D130" s="161">
        <v>0.6</v>
      </c>
      <c r="E130" s="161">
        <v>2.28</v>
      </c>
      <c r="F130" s="161">
        <v>0.9</v>
      </c>
      <c r="G130" s="161">
        <v>41.82</v>
      </c>
      <c r="H130" s="161">
        <v>168</v>
      </c>
      <c r="I130" s="160">
        <v>150</v>
      </c>
      <c r="J130" s="161">
        <v>0.6</v>
      </c>
      <c r="K130" s="161">
        <v>2.28</v>
      </c>
      <c r="L130" s="161">
        <v>0.9</v>
      </c>
      <c r="M130" s="161">
        <v>41.82</v>
      </c>
      <c r="N130" s="161">
        <v>168</v>
      </c>
    </row>
    <row r="131" spans="1:14" ht="12.75" hidden="1">
      <c r="A131" s="237" t="s">
        <v>148</v>
      </c>
      <c r="B131" s="238"/>
      <c r="C131" s="239"/>
      <c r="D131" s="240">
        <f>SUM(D125:D130)</f>
        <v>3.4000000000000004</v>
      </c>
      <c r="E131" s="240">
        <f>SUM(E125:E130)</f>
        <v>20.250000000000004</v>
      </c>
      <c r="F131" s="240">
        <f>SUM(F125:F130)</f>
        <v>21.04</v>
      </c>
      <c r="G131" s="240">
        <f>SUM(G125:G130)</f>
        <v>116.83000000000001</v>
      </c>
      <c r="H131" s="240">
        <f>SUM(H125:H130)</f>
        <v>689.5600000000001</v>
      </c>
      <c r="I131" s="238"/>
      <c r="J131" s="241">
        <f>SUM(J125:J130)</f>
        <v>4</v>
      </c>
      <c r="K131" s="241">
        <f>SUM(K125:K130)</f>
        <v>25.19</v>
      </c>
      <c r="L131" s="241">
        <f>SUM(L125:L130)</f>
        <v>28.03</v>
      </c>
      <c r="M131" s="241">
        <f>SUM(M125:M130)</f>
        <v>119.62</v>
      </c>
      <c r="N131" s="241">
        <f>SUM(N125:N130)</f>
        <v>782.74</v>
      </c>
    </row>
    <row r="132" spans="1:14" ht="12.75">
      <c r="A132" s="192"/>
      <c r="B132" s="193"/>
      <c r="C132" s="187"/>
      <c r="D132" s="188"/>
      <c r="E132" s="188"/>
      <c r="F132" s="188"/>
      <c r="G132" s="188"/>
      <c r="H132" s="188"/>
      <c r="I132" s="193"/>
      <c r="J132" s="194"/>
      <c r="K132" s="194"/>
      <c r="L132" s="194"/>
      <c r="M132" s="194"/>
      <c r="N132" s="194"/>
    </row>
    <row r="133" spans="1:14" ht="12.75">
      <c r="A133" s="192"/>
      <c r="B133" s="193"/>
      <c r="C133" s="187"/>
      <c r="D133" s="188"/>
      <c r="E133" s="188"/>
      <c r="F133" s="188"/>
      <c r="G133" s="188"/>
      <c r="H133" s="188"/>
      <c r="I133" s="193"/>
      <c r="J133" s="194"/>
      <c r="K133" s="194"/>
      <c r="L133" s="194"/>
      <c r="M133" s="194"/>
      <c r="N133" s="194"/>
    </row>
    <row r="134" spans="1:14" ht="15.75">
      <c r="A134" s="266" t="s">
        <v>315</v>
      </c>
      <c r="B134" s="262"/>
      <c r="C134" s="262"/>
      <c r="D134" s="265"/>
      <c r="E134" s="262"/>
      <c r="F134" s="262"/>
      <c r="G134" s="262"/>
      <c r="H134" s="262"/>
      <c r="I134" s="262"/>
      <c r="J134" s="265"/>
      <c r="K134" s="265"/>
      <c r="L134" s="194"/>
      <c r="M134" s="194"/>
      <c r="N134" s="194"/>
    </row>
    <row r="135" spans="1:14" ht="15.75">
      <c r="A135" s="267" t="s">
        <v>316</v>
      </c>
      <c r="B135" s="264"/>
      <c r="C135" s="264"/>
      <c r="D135" s="265"/>
      <c r="E135" s="262"/>
      <c r="F135" s="262"/>
      <c r="G135" s="262"/>
      <c r="H135" s="262"/>
      <c r="I135" s="262"/>
      <c r="J135" s="265"/>
      <c r="K135" s="265"/>
      <c r="L135" s="194"/>
      <c r="M135" s="194"/>
      <c r="N135" s="194"/>
    </row>
    <row r="136" spans="1:14" ht="12.75">
      <c r="A136" s="192"/>
      <c r="B136" s="193"/>
      <c r="C136" s="187"/>
      <c r="D136" s="188"/>
      <c r="E136" s="188"/>
      <c r="F136" s="188"/>
      <c r="G136" s="188"/>
      <c r="H136" s="188"/>
      <c r="I136" s="193"/>
      <c r="J136" s="194"/>
      <c r="K136" s="194"/>
      <c r="L136" s="194"/>
      <c r="M136" s="194"/>
      <c r="N136" s="194"/>
    </row>
    <row r="137" spans="1:14" ht="12.75">
      <c r="A137" s="192"/>
      <c r="B137" s="193"/>
      <c r="C137" s="187"/>
      <c r="D137" s="188"/>
      <c r="E137" s="188"/>
      <c r="F137" s="188"/>
      <c r="G137" s="188"/>
      <c r="H137" s="188"/>
      <c r="I137" s="193"/>
      <c r="J137" s="194"/>
      <c r="K137" s="194"/>
      <c r="L137" s="194"/>
      <c r="M137" s="194"/>
      <c r="N137" s="194"/>
    </row>
    <row r="138" spans="1:14" ht="12.75">
      <c r="A138" s="192"/>
      <c r="B138" s="193"/>
      <c r="C138" s="187"/>
      <c r="D138" s="188"/>
      <c r="E138" s="188"/>
      <c r="F138" s="188"/>
      <c r="G138" s="188"/>
      <c r="H138" s="188"/>
      <c r="I138" s="193"/>
      <c r="J138" s="194"/>
      <c r="K138" s="194"/>
      <c r="L138" s="194"/>
      <c r="M138" s="194"/>
      <c r="N138" s="194"/>
    </row>
    <row r="139" spans="1:14" ht="12.75">
      <c r="A139" s="192"/>
      <c r="B139" s="193"/>
      <c r="C139" s="187"/>
      <c r="D139" s="188"/>
      <c r="E139" s="188"/>
      <c r="F139" s="188"/>
      <c r="G139" s="188"/>
      <c r="H139" s="188"/>
      <c r="I139" s="193"/>
      <c r="J139" s="194"/>
      <c r="K139" s="194"/>
      <c r="L139" s="194"/>
      <c r="M139" s="194"/>
      <c r="N139" s="194"/>
    </row>
    <row r="140" spans="1:14" ht="12.75">
      <c r="A140" s="185"/>
      <c r="B140" s="146"/>
      <c r="C140" s="146"/>
      <c r="D140" s="205"/>
      <c r="E140" s="146"/>
      <c r="F140" s="146"/>
      <c r="G140" s="146"/>
      <c r="H140" s="146"/>
      <c r="I140" s="84"/>
      <c r="J140" s="84"/>
      <c r="K140" s="84"/>
      <c r="L140" s="84"/>
      <c r="M140" s="84"/>
      <c r="N140" s="84"/>
    </row>
    <row r="141" spans="1:14" ht="12.75">
      <c r="A141" s="84"/>
      <c r="B141" s="146"/>
      <c r="C141" s="146"/>
      <c r="D141" s="205"/>
      <c r="E141" s="146"/>
      <c r="F141" s="146"/>
      <c r="G141" s="146"/>
      <c r="H141" s="146"/>
      <c r="I141" s="206"/>
      <c r="J141" s="205"/>
      <c r="K141" s="205"/>
      <c r="L141" s="205"/>
      <c r="M141" s="205"/>
      <c r="N141" s="205"/>
    </row>
    <row r="142" spans="1:14" ht="12.75">
      <c r="A142" s="84"/>
      <c r="B142" s="146"/>
      <c r="C142" s="146"/>
      <c r="D142" s="205"/>
      <c r="E142" s="146"/>
      <c r="F142" s="146"/>
      <c r="G142" s="146"/>
      <c r="H142" s="146"/>
      <c r="I142" s="210"/>
      <c r="J142" s="209"/>
      <c r="K142" s="209"/>
      <c r="L142" s="209"/>
      <c r="M142" s="209"/>
      <c r="N142" s="209"/>
    </row>
    <row r="143" spans="1:14" ht="12.75">
      <c r="A143" s="84"/>
      <c r="B143" s="146"/>
      <c r="C143" s="146"/>
      <c r="D143" s="205"/>
      <c r="E143" s="146"/>
      <c r="F143" s="146"/>
      <c r="G143" s="146"/>
      <c r="H143" s="146"/>
      <c r="I143" s="210"/>
      <c r="J143" s="209"/>
      <c r="K143" s="209"/>
      <c r="L143" s="209"/>
      <c r="M143" s="209"/>
      <c r="N143" s="209"/>
    </row>
    <row r="144" spans="1:14" ht="12.75">
      <c r="A144" s="84"/>
      <c r="B144" s="146"/>
      <c r="C144" s="146"/>
      <c r="D144" s="205"/>
      <c r="E144" s="146"/>
      <c r="F144" s="146"/>
      <c r="G144" s="146"/>
      <c r="H144" s="146"/>
      <c r="I144" s="146"/>
      <c r="J144" s="205"/>
      <c r="K144" s="205"/>
      <c r="L144" s="205"/>
      <c r="M144" s="205"/>
      <c r="N144" s="205"/>
    </row>
    <row r="145" spans="1:14" ht="12.75">
      <c r="A145" s="84"/>
      <c r="B145" s="146"/>
      <c r="C145" s="146"/>
      <c r="D145" s="205"/>
      <c r="E145" s="146"/>
      <c r="F145" s="146"/>
      <c r="G145" s="146"/>
      <c r="H145" s="146"/>
      <c r="I145" s="208"/>
      <c r="J145" s="209"/>
      <c r="K145" s="209"/>
      <c r="L145" s="209"/>
      <c r="M145" s="209"/>
      <c r="N145" s="209"/>
    </row>
    <row r="146" spans="1:14" ht="12.75">
      <c r="A146" s="84"/>
      <c r="B146" s="146"/>
      <c r="C146" s="146"/>
      <c r="D146" s="205"/>
      <c r="E146" s="146"/>
      <c r="F146" s="146"/>
      <c r="G146" s="146"/>
      <c r="H146" s="146"/>
      <c r="I146" s="210"/>
      <c r="J146" s="209"/>
      <c r="K146" s="209"/>
      <c r="L146" s="209"/>
      <c r="M146" s="209"/>
      <c r="N146" s="209"/>
    </row>
    <row r="147" spans="1:14" s="35" customFormat="1" ht="12.75">
      <c r="A147" s="88"/>
      <c r="B147" s="185"/>
      <c r="C147" s="185"/>
      <c r="D147" s="186"/>
      <c r="E147" s="185"/>
      <c r="F147" s="185"/>
      <c r="G147" s="185"/>
      <c r="H147" s="185"/>
      <c r="I147" s="187"/>
      <c r="J147" s="188"/>
      <c r="K147" s="188"/>
      <c r="L147" s="188"/>
      <c r="M147" s="188"/>
      <c r="N147" s="188"/>
    </row>
    <row r="148" spans="1:14" ht="12.75">
      <c r="A148" s="185"/>
      <c r="B148" s="146"/>
      <c r="C148" s="146"/>
      <c r="D148" s="205"/>
      <c r="E148" s="146"/>
      <c r="F148" s="146"/>
      <c r="G148" s="146"/>
      <c r="H148" s="146"/>
      <c r="I148" s="84"/>
      <c r="J148" s="84"/>
      <c r="K148" s="84"/>
      <c r="L148" s="84"/>
      <c r="M148" s="84"/>
      <c r="N148" s="84"/>
    </row>
    <row r="149" spans="1:14" ht="12.75">
      <c r="A149" s="84"/>
      <c r="B149" s="146"/>
      <c r="C149" s="146"/>
      <c r="D149" s="205"/>
      <c r="E149" s="146"/>
      <c r="F149" s="146"/>
      <c r="G149" s="146"/>
      <c r="H149" s="146"/>
      <c r="I149" s="206"/>
      <c r="J149" s="205"/>
      <c r="K149" s="205"/>
      <c r="L149" s="205"/>
      <c r="M149" s="205"/>
      <c r="N149" s="205"/>
    </row>
    <row r="150" spans="1:14" ht="12.75">
      <c r="A150" s="84"/>
      <c r="B150" s="146"/>
      <c r="C150" s="146"/>
      <c r="D150" s="205"/>
      <c r="E150" s="146"/>
      <c r="F150" s="146"/>
      <c r="G150" s="146"/>
      <c r="H150" s="146"/>
      <c r="I150" s="207"/>
      <c r="J150" s="205"/>
      <c r="K150" s="205"/>
      <c r="L150" s="205"/>
      <c r="M150" s="205"/>
      <c r="N150" s="205"/>
    </row>
    <row r="151" spans="1:14" ht="12.75">
      <c r="A151" s="84"/>
      <c r="B151" s="146"/>
      <c r="C151" s="146"/>
      <c r="D151" s="205"/>
      <c r="E151" s="146"/>
      <c r="F151" s="146"/>
      <c r="G151" s="146"/>
      <c r="H151" s="146"/>
      <c r="I151" s="146"/>
      <c r="J151" s="205"/>
      <c r="K151" s="205"/>
      <c r="L151" s="205"/>
      <c r="M151" s="205"/>
      <c r="N151" s="205"/>
    </row>
    <row r="152" spans="1:14" ht="12.75">
      <c r="A152" s="84"/>
      <c r="B152" s="146"/>
      <c r="C152" s="146"/>
      <c r="D152" s="205"/>
      <c r="E152" s="146"/>
      <c r="F152" s="146"/>
      <c r="G152" s="146"/>
      <c r="H152" s="146"/>
      <c r="I152" s="146"/>
      <c r="J152" s="205"/>
      <c r="K152" s="205"/>
      <c r="L152" s="205"/>
      <c r="M152" s="205"/>
      <c r="N152" s="205"/>
    </row>
    <row r="153" spans="1:14" ht="12.75">
      <c r="A153" s="84"/>
      <c r="B153" s="146"/>
      <c r="C153" s="146"/>
      <c r="D153" s="205"/>
      <c r="E153" s="146"/>
      <c r="F153" s="146"/>
      <c r="G153" s="146"/>
      <c r="H153" s="146"/>
      <c r="I153" s="206"/>
      <c r="J153" s="205"/>
      <c r="K153" s="205"/>
      <c r="L153" s="205"/>
      <c r="M153" s="205"/>
      <c r="N153" s="205"/>
    </row>
    <row r="154" spans="1:14" ht="12.75">
      <c r="A154" s="84"/>
      <c r="B154" s="146"/>
      <c r="C154" s="146"/>
      <c r="D154" s="205"/>
      <c r="E154" s="146"/>
      <c r="F154" s="146"/>
      <c r="G154" s="146"/>
      <c r="H154" s="146"/>
      <c r="I154" s="210"/>
      <c r="J154" s="209"/>
      <c r="K154" s="209"/>
      <c r="L154" s="209"/>
      <c r="M154" s="209"/>
      <c r="N154" s="209"/>
    </row>
    <row r="155" spans="1:14" s="35" customFormat="1" ht="12.75">
      <c r="A155" s="88"/>
      <c r="B155" s="185"/>
      <c r="C155" s="185"/>
      <c r="D155" s="186"/>
      <c r="E155" s="185"/>
      <c r="F155" s="185"/>
      <c r="G155" s="185"/>
      <c r="H155" s="185"/>
      <c r="I155" s="187"/>
      <c r="J155" s="188"/>
      <c r="K155" s="188"/>
      <c r="L155" s="188"/>
      <c r="M155" s="188"/>
      <c r="N155" s="188"/>
    </row>
    <row r="156" spans="1:14" ht="12.75">
      <c r="A156" s="185"/>
      <c r="B156" s="146"/>
      <c r="C156" s="146"/>
      <c r="D156" s="205"/>
      <c r="E156" s="146"/>
      <c r="F156" s="146"/>
      <c r="G156" s="146"/>
      <c r="H156" s="146"/>
      <c r="I156" s="84"/>
      <c r="J156" s="84"/>
      <c r="K156" s="84"/>
      <c r="L156" s="84"/>
      <c r="M156" s="84"/>
      <c r="N156" s="84"/>
    </row>
    <row r="157" spans="1:14" ht="12.75">
      <c r="A157" s="84"/>
      <c r="B157" s="146"/>
      <c r="C157" s="146"/>
      <c r="D157" s="205"/>
      <c r="E157" s="146"/>
      <c r="F157" s="146"/>
      <c r="G157" s="146"/>
      <c r="H157" s="146"/>
      <c r="I157" s="206"/>
      <c r="J157" s="205"/>
      <c r="K157" s="205"/>
      <c r="L157" s="205"/>
      <c r="M157" s="205"/>
      <c r="N157" s="205"/>
    </row>
    <row r="158" spans="1:14" ht="12.75">
      <c r="A158" s="84"/>
      <c r="B158" s="146"/>
      <c r="C158" s="146"/>
      <c r="D158" s="205"/>
      <c r="E158" s="146"/>
      <c r="F158" s="146"/>
      <c r="G158" s="146"/>
      <c r="H158" s="146"/>
      <c r="I158" s="146"/>
      <c r="J158" s="205"/>
      <c r="K158" s="205"/>
      <c r="L158" s="205"/>
      <c r="M158" s="205"/>
      <c r="N158" s="205"/>
    </row>
    <row r="159" spans="1:14" ht="12.75">
      <c r="A159" s="84"/>
      <c r="B159" s="146"/>
      <c r="C159" s="146"/>
      <c r="D159" s="205"/>
      <c r="E159" s="146"/>
      <c r="F159" s="146"/>
      <c r="G159" s="146"/>
      <c r="H159" s="146"/>
      <c r="I159" s="206"/>
      <c r="J159" s="205"/>
      <c r="K159" s="209"/>
      <c r="L159" s="209"/>
      <c r="M159" s="209"/>
      <c r="N159" s="209"/>
    </row>
    <row r="160" spans="1:14" ht="12.75">
      <c r="A160" s="84"/>
      <c r="B160" s="146"/>
      <c r="C160" s="146"/>
      <c r="D160" s="205"/>
      <c r="E160" s="146"/>
      <c r="F160" s="146"/>
      <c r="G160" s="146"/>
      <c r="H160" s="146"/>
      <c r="I160" s="210"/>
      <c r="J160" s="209"/>
      <c r="K160" s="209"/>
      <c r="L160" s="209"/>
      <c r="M160" s="209"/>
      <c r="N160" s="209"/>
    </row>
    <row r="161" spans="1:14" s="35" customFormat="1" ht="12.75">
      <c r="A161" s="88"/>
      <c r="B161" s="185"/>
      <c r="C161" s="185"/>
      <c r="D161" s="186"/>
      <c r="E161" s="185"/>
      <c r="F161" s="185"/>
      <c r="G161" s="185"/>
      <c r="H161" s="185"/>
      <c r="I161" s="187"/>
      <c r="J161" s="188"/>
      <c r="K161" s="188"/>
      <c r="L161" s="188"/>
      <c r="M161" s="188"/>
      <c r="N161" s="188"/>
    </row>
    <row r="162" spans="1:14" ht="12.75">
      <c r="A162" s="185"/>
      <c r="B162" s="146"/>
      <c r="C162" s="146"/>
      <c r="D162" s="205"/>
      <c r="E162" s="146"/>
      <c r="F162" s="146"/>
      <c r="G162" s="146"/>
      <c r="H162" s="146"/>
      <c r="I162" s="84"/>
      <c r="J162" s="84"/>
      <c r="K162" s="84"/>
      <c r="L162" s="84"/>
      <c r="M162" s="84"/>
      <c r="N162" s="84"/>
    </row>
    <row r="163" spans="1:14" ht="12.75">
      <c r="A163" s="84"/>
      <c r="B163" s="146"/>
      <c r="C163" s="146"/>
      <c r="D163" s="205"/>
      <c r="E163" s="146"/>
      <c r="F163" s="146"/>
      <c r="G163" s="146"/>
      <c r="H163" s="146"/>
      <c r="I163" s="210"/>
      <c r="J163" s="209"/>
      <c r="K163" s="209"/>
      <c r="L163" s="209"/>
      <c r="M163" s="209"/>
      <c r="N163" s="209"/>
    </row>
    <row r="164" spans="1:14" ht="12.75">
      <c r="A164" s="84"/>
      <c r="B164" s="146"/>
      <c r="C164" s="146"/>
      <c r="D164" s="205"/>
      <c r="E164" s="146"/>
      <c r="F164" s="146"/>
      <c r="G164" s="146"/>
      <c r="H164" s="146"/>
      <c r="I164" s="210"/>
      <c r="J164" s="234"/>
      <c r="K164" s="234"/>
      <c r="L164" s="234"/>
      <c r="M164" s="234"/>
      <c r="N164" s="234"/>
    </row>
    <row r="165" spans="1:14" ht="12.75">
      <c r="A165" s="84"/>
      <c r="B165" s="146"/>
      <c r="C165" s="146"/>
      <c r="D165" s="205"/>
      <c r="E165" s="146"/>
      <c r="F165" s="146"/>
      <c r="G165" s="146"/>
      <c r="H165" s="146"/>
      <c r="I165" s="208"/>
      <c r="J165" s="209"/>
      <c r="K165" s="209"/>
      <c r="L165" s="209"/>
      <c r="M165" s="209"/>
      <c r="N165" s="209"/>
    </row>
    <row r="166" spans="1:14" ht="12.75">
      <c r="A166" s="84"/>
      <c r="B166" s="146"/>
      <c r="C166" s="146"/>
      <c r="D166" s="205"/>
      <c r="E166" s="146"/>
      <c r="F166" s="146"/>
      <c r="G166" s="146"/>
      <c r="H166" s="146"/>
      <c r="I166" s="210"/>
      <c r="J166" s="209"/>
      <c r="K166" s="209"/>
      <c r="L166" s="209"/>
      <c r="M166" s="209"/>
      <c r="N166" s="209"/>
    </row>
    <row r="167" spans="1:14" ht="12.75">
      <c r="A167" s="84"/>
      <c r="B167" s="146"/>
      <c r="C167" s="146"/>
      <c r="D167" s="205"/>
      <c r="E167" s="146"/>
      <c r="F167" s="146"/>
      <c r="G167" s="146"/>
      <c r="H167" s="146"/>
      <c r="I167" s="208"/>
      <c r="J167" s="209"/>
      <c r="K167" s="209"/>
      <c r="L167" s="209"/>
      <c r="M167" s="209"/>
      <c r="N167" s="209"/>
    </row>
    <row r="168" spans="1:14" s="35" customFormat="1" ht="12.75">
      <c r="A168" s="88"/>
      <c r="B168" s="185"/>
      <c r="C168" s="185"/>
      <c r="D168" s="186"/>
      <c r="E168" s="185"/>
      <c r="F168" s="185"/>
      <c r="G168" s="185"/>
      <c r="H168" s="185"/>
      <c r="I168" s="193"/>
      <c r="J168" s="194"/>
      <c r="K168" s="194"/>
      <c r="L168" s="194"/>
      <c r="M168" s="194"/>
      <c r="N168" s="194"/>
    </row>
    <row r="169" spans="1:14" ht="12.75">
      <c r="A169" s="185"/>
      <c r="B169" s="146"/>
      <c r="C169" s="146"/>
      <c r="D169" s="205"/>
      <c r="E169" s="146"/>
      <c r="F169" s="146"/>
      <c r="G169" s="146"/>
      <c r="H169" s="146"/>
      <c r="I169" s="84"/>
      <c r="J169" s="84"/>
      <c r="K169" s="84"/>
      <c r="L169" s="84"/>
      <c r="M169" s="84"/>
      <c r="N169" s="84"/>
    </row>
    <row r="170" spans="1:14" ht="12.75">
      <c r="A170" s="84"/>
      <c r="B170" s="146"/>
      <c r="C170" s="146"/>
      <c r="D170" s="205"/>
      <c r="E170" s="146"/>
      <c r="F170" s="146"/>
      <c r="G170" s="146"/>
      <c r="H170" s="146"/>
      <c r="I170" s="206"/>
      <c r="J170" s="205"/>
      <c r="K170" s="205"/>
      <c r="L170" s="205"/>
      <c r="M170" s="205"/>
      <c r="N170" s="205"/>
    </row>
    <row r="171" spans="1:14" ht="12.75">
      <c r="A171" s="84"/>
      <c r="B171" s="146"/>
      <c r="C171" s="146"/>
      <c r="D171" s="205"/>
      <c r="E171" s="146"/>
      <c r="F171" s="146"/>
      <c r="G171" s="146"/>
      <c r="H171" s="146"/>
      <c r="I171" s="206"/>
      <c r="J171" s="205"/>
      <c r="K171" s="205"/>
      <c r="L171" s="205"/>
      <c r="M171" s="205"/>
      <c r="N171" s="205"/>
    </row>
    <row r="172" spans="1:14" ht="12.75">
      <c r="A172" s="84"/>
      <c r="B172" s="146"/>
      <c r="C172" s="146"/>
      <c r="D172" s="205"/>
      <c r="E172" s="146"/>
      <c r="F172" s="146"/>
      <c r="G172" s="146"/>
      <c r="H172" s="146"/>
      <c r="I172" s="206"/>
      <c r="J172" s="205"/>
      <c r="K172" s="205"/>
      <c r="L172" s="205"/>
      <c r="M172" s="205"/>
      <c r="N172" s="205"/>
    </row>
    <row r="173" spans="1:14" ht="12.75">
      <c r="A173" s="84"/>
      <c r="B173" s="146"/>
      <c r="C173" s="146"/>
      <c r="D173" s="205"/>
      <c r="E173" s="146"/>
      <c r="F173" s="146"/>
      <c r="G173" s="146"/>
      <c r="H173" s="146"/>
      <c r="I173" s="210"/>
      <c r="J173" s="209"/>
      <c r="K173" s="209"/>
      <c r="L173" s="209"/>
      <c r="M173" s="209"/>
      <c r="N173" s="209"/>
    </row>
    <row r="174" spans="1:14" ht="12.75">
      <c r="A174" s="84"/>
      <c r="B174" s="146"/>
      <c r="C174" s="146"/>
      <c r="D174" s="205"/>
      <c r="E174" s="146"/>
      <c r="F174" s="146"/>
      <c r="G174" s="146"/>
      <c r="H174" s="146"/>
      <c r="I174" s="208"/>
      <c r="J174" s="209"/>
      <c r="K174" s="209"/>
      <c r="L174" s="209"/>
      <c r="M174" s="209"/>
      <c r="N174" s="209"/>
    </row>
    <row r="175" spans="1:14" s="35" customFormat="1" ht="12.75">
      <c r="A175" s="88"/>
      <c r="B175" s="185"/>
      <c r="C175" s="185"/>
      <c r="D175" s="186"/>
      <c r="E175" s="185"/>
      <c r="F175" s="185"/>
      <c r="G175" s="185"/>
      <c r="H175" s="185"/>
      <c r="I175" s="187"/>
      <c r="J175" s="188"/>
      <c r="K175" s="188"/>
      <c r="L175" s="188"/>
      <c r="M175" s="188"/>
      <c r="N175" s="188"/>
    </row>
    <row r="176" spans="1:14" ht="12.75">
      <c r="A176" s="185"/>
      <c r="B176" s="146"/>
      <c r="C176" s="146"/>
      <c r="D176" s="205"/>
      <c r="E176" s="146"/>
      <c r="F176" s="146"/>
      <c r="G176" s="146"/>
      <c r="H176" s="146"/>
      <c r="I176" s="84"/>
      <c r="J176" s="84"/>
      <c r="K176" s="84"/>
      <c r="L176" s="84"/>
      <c r="M176" s="84"/>
      <c r="N176" s="84"/>
    </row>
    <row r="177" spans="1:14" ht="12.75">
      <c r="A177" s="84"/>
      <c r="B177" s="146"/>
      <c r="C177" s="146"/>
      <c r="D177" s="205"/>
      <c r="E177" s="146"/>
      <c r="F177" s="146"/>
      <c r="G177" s="146"/>
      <c r="H177" s="146"/>
      <c r="I177" s="206"/>
      <c r="J177" s="205"/>
      <c r="K177" s="205"/>
      <c r="L177" s="205"/>
      <c r="M177" s="205"/>
      <c r="N177" s="205"/>
    </row>
    <row r="178" spans="1:14" ht="12.75">
      <c r="A178" s="84"/>
      <c r="B178" s="146"/>
      <c r="C178" s="146"/>
      <c r="D178" s="205"/>
      <c r="E178" s="146"/>
      <c r="F178" s="146"/>
      <c r="G178" s="146"/>
      <c r="H178" s="146"/>
      <c r="I178" s="207"/>
      <c r="J178" s="205"/>
      <c r="K178" s="205"/>
      <c r="L178" s="205"/>
      <c r="M178" s="205"/>
      <c r="N178" s="205"/>
    </row>
    <row r="179" spans="1:14" ht="12.75">
      <c r="A179" s="84"/>
      <c r="B179" s="146"/>
      <c r="C179" s="146"/>
      <c r="D179" s="205"/>
      <c r="E179" s="146"/>
      <c r="F179" s="146"/>
      <c r="G179" s="146"/>
      <c r="H179" s="146"/>
      <c r="I179" s="210"/>
      <c r="J179" s="209"/>
      <c r="K179" s="209"/>
      <c r="L179" s="209"/>
      <c r="M179" s="209"/>
      <c r="N179" s="209"/>
    </row>
    <row r="180" spans="1:14" ht="12.75">
      <c r="A180" s="84"/>
      <c r="B180" s="146"/>
      <c r="C180" s="146"/>
      <c r="D180" s="205"/>
      <c r="E180" s="146"/>
      <c r="F180" s="146"/>
      <c r="G180" s="146"/>
      <c r="H180" s="146"/>
      <c r="I180" s="210"/>
      <c r="J180" s="209"/>
      <c r="K180" s="209"/>
      <c r="L180" s="209"/>
      <c r="M180" s="209"/>
      <c r="N180" s="209"/>
    </row>
    <row r="181" spans="1:14" ht="12.75">
      <c r="A181" s="84"/>
      <c r="B181" s="146"/>
      <c r="C181" s="146"/>
      <c r="D181" s="205"/>
      <c r="E181" s="146"/>
      <c r="F181" s="146"/>
      <c r="G181" s="146"/>
      <c r="H181" s="146"/>
      <c r="I181" s="146"/>
      <c r="J181" s="205"/>
      <c r="K181" s="205"/>
      <c r="L181" s="205"/>
      <c r="M181" s="205"/>
      <c r="N181" s="205"/>
    </row>
    <row r="182" spans="1:14" ht="12.75">
      <c r="A182" s="84"/>
      <c r="B182" s="146"/>
      <c r="C182" s="146"/>
      <c r="D182" s="205"/>
      <c r="E182" s="146"/>
      <c r="F182" s="146"/>
      <c r="G182" s="146"/>
      <c r="H182" s="146"/>
      <c r="I182" s="208"/>
      <c r="J182" s="209"/>
      <c r="K182" s="209"/>
      <c r="L182" s="209"/>
      <c r="M182" s="209"/>
      <c r="N182" s="209"/>
    </row>
    <row r="183" spans="1:14" ht="12.75">
      <c r="A183" s="84"/>
      <c r="B183" s="146"/>
      <c r="C183" s="146"/>
      <c r="D183" s="205"/>
      <c r="E183" s="146"/>
      <c r="F183" s="146"/>
      <c r="G183" s="146"/>
      <c r="H183" s="146"/>
      <c r="I183" s="208"/>
      <c r="J183" s="209"/>
      <c r="K183" s="209"/>
      <c r="L183" s="209"/>
      <c r="M183" s="209"/>
      <c r="N183" s="209"/>
    </row>
    <row r="184" spans="1:14" s="35" customFormat="1" ht="12.75">
      <c r="A184" s="88"/>
      <c r="B184" s="185"/>
      <c r="C184" s="185"/>
      <c r="D184" s="186"/>
      <c r="E184" s="185"/>
      <c r="F184" s="185"/>
      <c r="G184" s="185"/>
      <c r="H184" s="185"/>
      <c r="I184" s="210"/>
      <c r="J184" s="188"/>
      <c r="K184" s="188"/>
      <c r="L184" s="188"/>
      <c r="M184" s="188"/>
      <c r="N184" s="188"/>
    </row>
    <row r="185" spans="1:14" ht="12.75">
      <c r="A185" s="185"/>
      <c r="B185" s="146"/>
      <c r="C185" s="146"/>
      <c r="D185" s="205"/>
      <c r="E185" s="146"/>
      <c r="F185" s="146"/>
      <c r="G185" s="146"/>
      <c r="H185" s="146"/>
      <c r="I185" s="187"/>
      <c r="J185" s="188"/>
      <c r="K185" s="188"/>
      <c r="L185" s="188"/>
      <c r="M185" s="188"/>
      <c r="N185" s="188"/>
    </row>
    <row r="186" spans="1:14" ht="12.75">
      <c r="A186" s="213"/>
      <c r="B186" s="208"/>
      <c r="C186" s="210"/>
      <c r="D186" s="209"/>
      <c r="E186" s="209"/>
      <c r="F186" s="209"/>
      <c r="G186" s="209"/>
      <c r="H186" s="209"/>
      <c r="I186" s="210"/>
      <c r="J186" s="209"/>
      <c r="K186" s="209"/>
      <c r="L186" s="209"/>
      <c r="M186" s="209"/>
      <c r="N186" s="209"/>
    </row>
    <row r="187" spans="1:14" ht="12.75">
      <c r="A187" s="212"/>
      <c r="B187" s="211"/>
      <c r="C187" s="207"/>
      <c r="D187" s="205"/>
      <c r="E187" s="205"/>
      <c r="F187" s="205"/>
      <c r="G187" s="205"/>
      <c r="H187" s="205"/>
      <c r="I187" s="207"/>
      <c r="J187" s="205"/>
      <c r="K187" s="205"/>
      <c r="L187" s="205"/>
      <c r="M187" s="205"/>
      <c r="N187" s="205"/>
    </row>
    <row r="188" spans="1:14" ht="12.75">
      <c r="A188" s="84"/>
      <c r="B188" s="146"/>
      <c r="C188" s="146"/>
      <c r="D188" s="205"/>
      <c r="E188" s="205"/>
      <c r="F188" s="205"/>
      <c r="G188" s="205"/>
      <c r="H188" s="205"/>
      <c r="I188" s="146"/>
      <c r="J188" s="205"/>
      <c r="K188" s="205"/>
      <c r="L188" s="205"/>
      <c r="M188" s="205"/>
      <c r="N188" s="205"/>
    </row>
    <row r="189" spans="1:14" ht="12.75">
      <c r="A189" s="113"/>
      <c r="B189" s="208"/>
      <c r="C189" s="208"/>
      <c r="D189" s="209"/>
      <c r="E189" s="209"/>
      <c r="F189" s="209"/>
      <c r="G189" s="209"/>
      <c r="H189" s="209"/>
      <c r="I189" s="208"/>
      <c r="J189" s="209"/>
      <c r="K189" s="209"/>
      <c r="L189" s="209"/>
      <c r="M189" s="209"/>
      <c r="N189" s="209"/>
    </row>
    <row r="190" spans="1:14" ht="12.75">
      <c r="A190" s="113"/>
      <c r="B190" s="208"/>
      <c r="C190" s="208"/>
      <c r="D190" s="209"/>
      <c r="E190" s="209"/>
      <c r="F190" s="209"/>
      <c r="G190" s="209"/>
      <c r="H190" s="209"/>
      <c r="I190" s="208"/>
      <c r="J190" s="209"/>
      <c r="K190" s="209"/>
      <c r="L190" s="209"/>
      <c r="M190" s="209"/>
      <c r="N190" s="209"/>
    </row>
    <row r="191" spans="1:14" ht="12.75">
      <c r="A191" s="113"/>
      <c r="B191" s="208"/>
      <c r="C191" s="210"/>
      <c r="D191" s="209"/>
      <c r="E191" s="209"/>
      <c r="F191" s="209"/>
      <c r="G191" s="209"/>
      <c r="H191" s="209"/>
      <c r="I191" s="210"/>
      <c r="J191" s="209"/>
      <c r="K191" s="209"/>
      <c r="L191" s="209"/>
      <c r="M191" s="209"/>
      <c r="N191" s="209"/>
    </row>
    <row r="192" spans="1:14" ht="12.75">
      <c r="A192" s="216"/>
      <c r="B192" s="193"/>
      <c r="C192" s="193"/>
      <c r="D192" s="194"/>
      <c r="E192" s="194"/>
      <c r="F192" s="194"/>
      <c r="G192" s="194"/>
      <c r="H192" s="194"/>
      <c r="I192" s="193"/>
      <c r="J192" s="194"/>
      <c r="K192" s="194"/>
      <c r="L192" s="194"/>
      <c r="M192" s="194"/>
      <c r="N192" s="194"/>
    </row>
    <row r="193" spans="1:14" ht="12.75">
      <c r="A193" s="185"/>
      <c r="B193" s="146"/>
      <c r="C193" s="146"/>
      <c r="D193" s="205"/>
      <c r="E193" s="146"/>
      <c r="F193" s="146"/>
      <c r="G193" s="146"/>
      <c r="H193" s="146"/>
      <c r="I193" s="84"/>
      <c r="J193" s="84"/>
      <c r="K193" s="84"/>
      <c r="L193" s="84"/>
      <c r="M193" s="84"/>
      <c r="N193" s="84"/>
    </row>
    <row r="194" spans="1:14" ht="12.75">
      <c r="A194" s="212"/>
      <c r="B194" s="211"/>
      <c r="C194" s="210"/>
      <c r="D194" s="209"/>
      <c r="E194" s="209"/>
      <c r="F194" s="209"/>
      <c r="G194" s="209"/>
      <c r="H194" s="209"/>
      <c r="I194" s="210"/>
      <c r="J194" s="209"/>
      <c r="K194" s="209"/>
      <c r="L194" s="209"/>
      <c r="M194" s="209"/>
      <c r="N194" s="209"/>
    </row>
    <row r="195" spans="1:14" ht="12.75">
      <c r="A195" s="219"/>
      <c r="B195" s="217"/>
      <c r="C195" s="218"/>
      <c r="D195" s="209"/>
      <c r="E195" s="209"/>
      <c r="F195" s="209"/>
      <c r="G195" s="209"/>
      <c r="H195" s="209"/>
      <c r="I195" s="218"/>
      <c r="J195" s="209"/>
      <c r="K195" s="209"/>
      <c r="L195" s="209"/>
      <c r="M195" s="209"/>
      <c r="N195" s="209"/>
    </row>
    <row r="196" spans="1:14" ht="12.75">
      <c r="A196" s="84"/>
      <c r="B196" s="146"/>
      <c r="C196" s="146"/>
      <c r="D196" s="205"/>
      <c r="E196" s="205"/>
      <c r="F196" s="205"/>
      <c r="G196" s="205"/>
      <c r="H196" s="205"/>
      <c r="I196" s="146"/>
      <c r="J196" s="205"/>
      <c r="K196" s="205"/>
      <c r="L196" s="205"/>
      <c r="M196" s="205"/>
      <c r="N196" s="205"/>
    </row>
    <row r="197" spans="1:14" ht="12.75">
      <c r="A197" s="212"/>
      <c r="B197" s="211"/>
      <c r="C197" s="146"/>
      <c r="D197" s="205"/>
      <c r="E197" s="205"/>
      <c r="F197" s="205"/>
      <c r="G197" s="205"/>
      <c r="H197" s="205"/>
      <c r="I197" s="146"/>
      <c r="J197" s="205"/>
      <c r="K197" s="205"/>
      <c r="L197" s="205"/>
      <c r="M197" s="205"/>
      <c r="N197" s="205"/>
    </row>
    <row r="198" spans="1:14" ht="12.75">
      <c r="A198" s="113"/>
      <c r="B198" s="208"/>
      <c r="C198" s="208"/>
      <c r="D198" s="209"/>
      <c r="E198" s="209"/>
      <c r="F198" s="209"/>
      <c r="G198" s="209"/>
      <c r="H198" s="209"/>
      <c r="I198" s="208"/>
      <c r="J198" s="209"/>
      <c r="K198" s="209"/>
      <c r="L198" s="209"/>
      <c r="M198" s="209"/>
      <c r="N198" s="209"/>
    </row>
    <row r="199" spans="1:14" ht="12.75">
      <c r="A199" s="113"/>
      <c r="B199" s="208"/>
      <c r="C199" s="210"/>
      <c r="D199" s="209"/>
      <c r="E199" s="209"/>
      <c r="F199" s="209"/>
      <c r="G199" s="209"/>
      <c r="H199" s="209"/>
      <c r="I199" s="210"/>
      <c r="J199" s="209"/>
      <c r="K199" s="209"/>
      <c r="L199" s="209"/>
      <c r="M199" s="209"/>
      <c r="N199" s="209"/>
    </row>
    <row r="200" spans="1:14" ht="12.75">
      <c r="A200" s="113"/>
      <c r="B200" s="208"/>
      <c r="C200" s="210"/>
      <c r="D200" s="209"/>
      <c r="E200" s="209"/>
      <c r="F200" s="209"/>
      <c r="G200" s="209"/>
      <c r="H200" s="209"/>
      <c r="I200" s="210"/>
      <c r="J200" s="209"/>
      <c r="K200" s="209"/>
      <c r="L200" s="209"/>
      <c r="M200" s="209"/>
      <c r="N200" s="209"/>
    </row>
    <row r="201" spans="1:14" ht="12.75">
      <c r="A201" s="192"/>
      <c r="B201" s="193"/>
      <c r="C201" s="187"/>
      <c r="D201" s="188"/>
      <c r="E201" s="188"/>
      <c r="F201" s="188"/>
      <c r="G201" s="188"/>
      <c r="H201" s="188"/>
      <c r="I201" s="193"/>
      <c r="J201" s="194"/>
      <c r="K201" s="194"/>
      <c r="L201" s="194"/>
      <c r="M201" s="194"/>
      <c r="N201" s="194"/>
    </row>
    <row r="202" spans="1:14" ht="12.75">
      <c r="A202" s="185"/>
      <c r="B202" s="146"/>
      <c r="C202" s="146"/>
      <c r="D202" s="205"/>
      <c r="E202" s="146"/>
      <c r="F202" s="146"/>
      <c r="G202" s="146"/>
      <c r="H202" s="146"/>
      <c r="I202" s="84"/>
      <c r="J202" s="84"/>
      <c r="K202" s="84"/>
      <c r="L202" s="84"/>
      <c r="M202" s="84"/>
      <c r="N202" s="84"/>
    </row>
    <row r="203" spans="1:14" ht="12.75">
      <c r="A203" s="221"/>
      <c r="B203" s="220"/>
      <c r="C203" s="210"/>
      <c r="D203" s="209"/>
      <c r="E203" s="209"/>
      <c r="F203" s="209"/>
      <c r="G203" s="209"/>
      <c r="H203" s="209"/>
      <c r="I203" s="210"/>
      <c r="J203" s="209"/>
      <c r="K203" s="209"/>
      <c r="L203" s="209"/>
      <c r="M203" s="209"/>
      <c r="N203" s="209"/>
    </row>
    <row r="204" spans="1:14" ht="12.75">
      <c r="A204" s="113"/>
      <c r="B204" s="208"/>
      <c r="C204" s="210"/>
      <c r="D204" s="209"/>
      <c r="E204" s="209"/>
      <c r="F204" s="209"/>
      <c r="G204" s="209"/>
      <c r="H204" s="209"/>
      <c r="I204" s="210"/>
      <c r="J204" s="209"/>
      <c r="K204" s="209"/>
      <c r="L204" s="209"/>
      <c r="M204" s="209"/>
      <c r="N204" s="209"/>
    </row>
    <row r="205" spans="1:14" ht="12.75">
      <c r="A205" s="113"/>
      <c r="B205" s="208"/>
      <c r="C205" s="208"/>
      <c r="D205" s="209"/>
      <c r="E205" s="209"/>
      <c r="F205" s="209"/>
      <c r="G205" s="209"/>
      <c r="H205" s="209"/>
      <c r="I205" s="208"/>
      <c r="J205" s="209"/>
      <c r="K205" s="209"/>
      <c r="L205" s="209"/>
      <c r="M205" s="209"/>
      <c r="N205" s="209"/>
    </row>
    <row r="206" spans="1:14" ht="12.75">
      <c r="A206" s="113"/>
      <c r="B206" s="208"/>
      <c r="C206" s="210"/>
      <c r="D206" s="209"/>
      <c r="E206" s="209"/>
      <c r="F206" s="209"/>
      <c r="G206" s="209"/>
      <c r="H206" s="209"/>
      <c r="I206" s="210"/>
      <c r="J206" s="209"/>
      <c r="K206" s="209"/>
      <c r="L206" s="209"/>
      <c r="M206" s="209"/>
      <c r="N206" s="209"/>
    </row>
    <row r="207" spans="1:14" ht="12.75">
      <c r="A207" s="216"/>
      <c r="B207" s="193"/>
      <c r="C207" s="193"/>
      <c r="D207" s="194"/>
      <c r="E207" s="194"/>
      <c r="F207" s="194"/>
      <c r="G207" s="194"/>
      <c r="H207" s="194"/>
      <c r="I207" s="193"/>
      <c r="J207" s="194"/>
      <c r="K207" s="194"/>
      <c r="L207" s="194"/>
      <c r="M207" s="194"/>
      <c r="N207" s="194"/>
    </row>
    <row r="208" spans="1:14" ht="12.75">
      <c r="A208" s="185"/>
      <c r="B208" s="146"/>
      <c r="C208" s="146"/>
      <c r="D208" s="205"/>
      <c r="E208" s="146"/>
      <c r="F208" s="146"/>
      <c r="G208" s="146"/>
      <c r="H208" s="146"/>
      <c r="I208" s="84"/>
      <c r="J208" s="84"/>
      <c r="K208" s="84"/>
      <c r="L208" s="84"/>
      <c r="M208" s="84"/>
      <c r="N208" s="84"/>
    </row>
    <row r="209" spans="1:14" ht="12.75">
      <c r="A209" s="213"/>
      <c r="B209" s="208"/>
      <c r="C209" s="206"/>
      <c r="D209" s="205"/>
      <c r="E209" s="205"/>
      <c r="F209" s="205"/>
      <c r="G209" s="205"/>
      <c r="H209" s="205"/>
      <c r="I209" s="206"/>
      <c r="J209" s="205"/>
      <c r="K209" s="205"/>
      <c r="L209" s="205"/>
      <c r="M209" s="205"/>
      <c r="N209" s="205"/>
    </row>
    <row r="210" spans="1:14" ht="12.75">
      <c r="A210" s="219"/>
      <c r="B210" s="217"/>
      <c r="C210" s="218"/>
      <c r="D210" s="209"/>
      <c r="E210" s="209"/>
      <c r="F210" s="209"/>
      <c r="G210" s="209"/>
      <c r="H210" s="209"/>
      <c r="I210" s="207"/>
      <c r="J210" s="205"/>
      <c r="K210" s="205"/>
      <c r="L210" s="205"/>
      <c r="M210" s="205"/>
      <c r="N210" s="205"/>
    </row>
    <row r="211" spans="1:14" ht="12.75">
      <c r="A211" s="213"/>
      <c r="B211" s="208"/>
      <c r="C211" s="206"/>
      <c r="D211" s="205"/>
      <c r="E211" s="205"/>
      <c r="F211" s="205"/>
      <c r="G211" s="205"/>
      <c r="H211" s="205"/>
      <c r="I211" s="206"/>
      <c r="J211" s="205"/>
      <c r="K211" s="205"/>
      <c r="L211" s="205"/>
      <c r="M211" s="205"/>
      <c r="N211" s="205"/>
    </row>
    <row r="212" spans="1:14" ht="12.75">
      <c r="A212" s="113"/>
      <c r="B212" s="208"/>
      <c r="C212" s="208"/>
      <c r="D212" s="209"/>
      <c r="E212" s="209"/>
      <c r="F212" s="209"/>
      <c r="G212" s="209"/>
      <c r="H212" s="209"/>
      <c r="I212" s="208"/>
      <c r="J212" s="209"/>
      <c r="K212" s="209"/>
      <c r="L212" s="209"/>
      <c r="M212" s="209"/>
      <c r="N212" s="209"/>
    </row>
    <row r="213" spans="1:14" ht="12.75">
      <c r="A213" s="113"/>
      <c r="B213" s="208"/>
      <c r="C213" s="210"/>
      <c r="D213" s="209"/>
      <c r="E213" s="209"/>
      <c r="F213" s="209"/>
      <c r="G213" s="209"/>
      <c r="H213" s="209"/>
      <c r="I213" s="210"/>
      <c r="J213" s="209"/>
      <c r="K213" s="209"/>
      <c r="L213" s="209"/>
      <c r="M213" s="209"/>
      <c r="N213" s="209"/>
    </row>
    <row r="214" spans="1:14" ht="12.75">
      <c r="A214" s="192"/>
      <c r="B214" s="187"/>
      <c r="C214" s="187"/>
      <c r="D214" s="188"/>
      <c r="E214" s="188"/>
      <c r="F214" s="188"/>
      <c r="G214" s="188"/>
      <c r="H214" s="188"/>
      <c r="I214" s="187"/>
      <c r="J214" s="188"/>
      <c r="K214" s="188"/>
      <c r="L214" s="188"/>
      <c r="M214" s="188"/>
      <c r="N214" s="188"/>
    </row>
    <row r="215" spans="1:14" ht="12.7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</row>
    <row r="216" spans="1:14" ht="12.75">
      <c r="A216" s="88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</row>
  </sheetData>
  <sheetProtection/>
  <printOptions/>
  <pageMargins left="0.43" right="0.75" top="0.6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8.8515625" style="0" customWidth="1"/>
    <col min="2" max="2" width="9.140625" style="0" hidden="1" customWidth="1"/>
    <col min="3" max="3" width="9.00390625" style="0" customWidth="1"/>
    <col min="4" max="4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5" t="s">
        <v>275</v>
      </c>
      <c r="B1" s="35"/>
      <c r="C1" s="35"/>
      <c r="D1" s="35"/>
      <c r="E1" s="35"/>
      <c r="F1" s="35"/>
      <c r="G1" s="35"/>
    </row>
    <row r="3" s="35" customFormat="1" ht="12.75">
      <c r="A3" s="35" t="s">
        <v>307</v>
      </c>
    </row>
    <row r="4" s="35" customFormat="1" ht="12.75">
      <c r="K4" s="35" t="s">
        <v>273</v>
      </c>
    </row>
    <row r="5" s="35" customFormat="1" ht="12.75"/>
    <row r="7" spans="1:14" ht="21.75" customHeight="1">
      <c r="A7" s="175" t="s">
        <v>1</v>
      </c>
      <c r="B7" s="22" t="s">
        <v>133</v>
      </c>
      <c r="C7" s="22" t="s">
        <v>271</v>
      </c>
      <c r="D7" s="22" t="s">
        <v>4</v>
      </c>
      <c r="E7" s="22" t="s">
        <v>135</v>
      </c>
      <c r="F7" s="22" t="s">
        <v>136</v>
      </c>
      <c r="G7" s="22" t="s">
        <v>270</v>
      </c>
      <c r="H7" s="22" t="s">
        <v>137</v>
      </c>
      <c r="I7" s="177" t="s">
        <v>134</v>
      </c>
      <c r="J7" s="178" t="s">
        <v>4</v>
      </c>
      <c r="K7" s="178" t="s">
        <v>135</v>
      </c>
      <c r="L7" s="178" t="s">
        <v>136</v>
      </c>
      <c r="M7" s="179" t="s">
        <v>270</v>
      </c>
      <c r="N7" s="178" t="s">
        <v>137</v>
      </c>
    </row>
    <row r="8" spans="1:14" ht="12.75">
      <c r="A8" s="22" t="s">
        <v>250</v>
      </c>
      <c r="B8" s="22"/>
      <c r="C8" s="22" t="s">
        <v>101</v>
      </c>
      <c r="D8" s="22"/>
      <c r="E8" s="22"/>
      <c r="F8" s="22"/>
      <c r="G8" s="22"/>
      <c r="H8" s="22"/>
      <c r="I8" s="177" t="s">
        <v>12</v>
      </c>
      <c r="J8" s="178"/>
      <c r="K8" s="178"/>
      <c r="L8" s="178"/>
      <c r="M8" s="179"/>
      <c r="N8" s="178"/>
    </row>
    <row r="9" spans="1:14" ht="12.75">
      <c r="A9" s="223" t="s">
        <v>84</v>
      </c>
      <c r="B9" s="22"/>
      <c r="C9" s="22" t="s">
        <v>31</v>
      </c>
      <c r="D9" s="22"/>
      <c r="E9" s="22">
        <v>1.76</v>
      </c>
      <c r="F9" s="22">
        <v>6.98</v>
      </c>
      <c r="G9" s="22">
        <v>12.5</v>
      </c>
      <c r="H9" s="22">
        <v>119.76</v>
      </c>
      <c r="I9" s="177" t="s">
        <v>32</v>
      </c>
      <c r="J9" s="178"/>
      <c r="K9" s="178">
        <v>2.2</v>
      </c>
      <c r="L9" s="178">
        <v>8.73</v>
      </c>
      <c r="M9" s="179">
        <v>15.62</v>
      </c>
      <c r="N9" s="178">
        <v>149.72</v>
      </c>
    </row>
    <row r="10" spans="1:14" ht="12.75" hidden="1">
      <c r="A10" s="157" t="s">
        <v>138</v>
      </c>
      <c r="B10" s="23" t="s">
        <v>139</v>
      </c>
      <c r="C10" s="23" t="s">
        <v>140</v>
      </c>
      <c r="D10" s="155">
        <v>1.43</v>
      </c>
      <c r="E10" s="23">
        <v>20.66</v>
      </c>
      <c r="F10" s="23">
        <v>20.66</v>
      </c>
      <c r="G10" s="23">
        <v>5.89</v>
      </c>
      <c r="H10" s="23">
        <v>290.88</v>
      </c>
      <c r="I10" s="160" t="s">
        <v>246</v>
      </c>
      <c r="J10" s="161">
        <v>2.03</v>
      </c>
      <c r="K10" s="161">
        <v>27.55</v>
      </c>
      <c r="L10" s="161">
        <v>27.55</v>
      </c>
      <c r="M10" s="161">
        <v>7.85</v>
      </c>
      <c r="N10" s="161">
        <v>387.84</v>
      </c>
    </row>
    <row r="11" spans="1:14" ht="12.75" hidden="1">
      <c r="A11" s="157" t="s">
        <v>141</v>
      </c>
      <c r="B11" s="23" t="s">
        <v>142</v>
      </c>
      <c r="C11" s="23">
        <v>20</v>
      </c>
      <c r="D11" s="155">
        <v>0.05</v>
      </c>
      <c r="E11" s="23">
        <v>1.48</v>
      </c>
      <c r="F11" s="23">
        <v>0.26</v>
      </c>
      <c r="G11" s="23">
        <v>10.26</v>
      </c>
      <c r="H11" s="23">
        <v>43.4</v>
      </c>
      <c r="I11" s="160">
        <v>20</v>
      </c>
      <c r="J11" s="161">
        <v>0.05</v>
      </c>
      <c r="K11" s="161">
        <v>1.48</v>
      </c>
      <c r="L11" s="161">
        <v>0.26</v>
      </c>
      <c r="M11" s="161">
        <v>10.26</v>
      </c>
      <c r="N11" s="161">
        <v>43.4</v>
      </c>
    </row>
    <row r="12" spans="1:14" ht="12.75" hidden="1">
      <c r="A12" s="157" t="s">
        <v>143</v>
      </c>
      <c r="B12" s="23" t="s">
        <v>144</v>
      </c>
      <c r="C12" s="23">
        <v>75</v>
      </c>
      <c r="D12" s="155">
        <v>0.08</v>
      </c>
      <c r="E12" s="23">
        <v>4.54</v>
      </c>
      <c r="F12" s="23">
        <v>4.11</v>
      </c>
      <c r="G12" s="23">
        <v>24.95</v>
      </c>
      <c r="H12" s="23">
        <v>152.16</v>
      </c>
      <c r="I12" s="160">
        <v>75</v>
      </c>
      <c r="J12" s="161">
        <v>0.08</v>
      </c>
      <c r="K12" s="161">
        <v>4.54</v>
      </c>
      <c r="L12" s="161">
        <v>4.11</v>
      </c>
      <c r="M12" s="161">
        <v>24.95</v>
      </c>
      <c r="N12" s="161">
        <v>152.16</v>
      </c>
    </row>
    <row r="13" spans="1:14" ht="12.75" hidden="1">
      <c r="A13" s="157" t="s">
        <v>145</v>
      </c>
      <c r="B13" s="23" t="s">
        <v>146</v>
      </c>
      <c r="C13" s="23">
        <v>100</v>
      </c>
      <c r="D13" s="155">
        <v>0.8</v>
      </c>
      <c r="E13" s="23">
        <v>3.01</v>
      </c>
      <c r="F13" s="23">
        <v>3.74</v>
      </c>
      <c r="G13" s="23">
        <v>9.13</v>
      </c>
      <c r="H13" s="23">
        <v>68.54</v>
      </c>
      <c r="I13" s="23">
        <v>100</v>
      </c>
      <c r="J13" s="155">
        <v>0.8</v>
      </c>
      <c r="K13" s="155">
        <v>3.01</v>
      </c>
      <c r="L13" s="155">
        <v>3.74</v>
      </c>
      <c r="M13" s="155">
        <v>9.13</v>
      </c>
      <c r="N13" s="155">
        <v>68.54</v>
      </c>
    </row>
    <row r="14" spans="1:14" ht="12.75" hidden="1">
      <c r="A14" s="157" t="s">
        <v>38</v>
      </c>
      <c r="B14" s="23"/>
      <c r="C14" s="23">
        <v>200</v>
      </c>
      <c r="D14" s="155">
        <v>0.61</v>
      </c>
      <c r="E14" s="23">
        <v>0.76</v>
      </c>
      <c r="F14" s="23">
        <v>0.1</v>
      </c>
      <c r="G14" s="23">
        <v>24.76</v>
      </c>
      <c r="H14" s="23">
        <v>105</v>
      </c>
      <c r="I14" s="159">
        <v>200</v>
      </c>
      <c r="J14" s="161">
        <v>0.61</v>
      </c>
      <c r="K14" s="161">
        <v>0.76</v>
      </c>
      <c r="L14" s="161">
        <v>0.1</v>
      </c>
      <c r="M14" s="161">
        <v>24.76</v>
      </c>
      <c r="N14" s="161">
        <v>105</v>
      </c>
    </row>
    <row r="15" spans="1:14" ht="12.75" hidden="1">
      <c r="A15" s="157" t="s">
        <v>147</v>
      </c>
      <c r="B15" s="23"/>
      <c r="C15" s="23">
        <v>100</v>
      </c>
      <c r="D15" s="155">
        <v>0.43</v>
      </c>
      <c r="E15" s="23">
        <v>1.52</v>
      </c>
      <c r="F15" s="23">
        <v>0.6</v>
      </c>
      <c r="G15" s="23">
        <v>27.88</v>
      </c>
      <c r="H15" s="23">
        <v>112</v>
      </c>
      <c r="I15" s="160">
        <v>100</v>
      </c>
      <c r="J15" s="161">
        <v>0.43</v>
      </c>
      <c r="K15" s="161">
        <v>1.52</v>
      </c>
      <c r="L15" s="161">
        <v>0.6</v>
      </c>
      <c r="M15" s="161">
        <v>27.88</v>
      </c>
      <c r="N15" s="161">
        <v>112</v>
      </c>
    </row>
    <row r="16" spans="1:14" s="35" customFormat="1" ht="12.75" hidden="1">
      <c r="A16" s="175" t="s">
        <v>148</v>
      </c>
      <c r="B16" s="22"/>
      <c r="C16" s="22"/>
      <c r="D16" s="176">
        <v>3.4</v>
      </c>
      <c r="E16" s="22">
        <v>31.97</v>
      </c>
      <c r="F16" s="22">
        <v>29.47</v>
      </c>
      <c r="G16" s="22">
        <v>102.87</v>
      </c>
      <c r="H16" s="22">
        <v>771.98</v>
      </c>
      <c r="I16" s="164"/>
      <c r="J16" s="169">
        <f>SUM(J10:J15)</f>
        <v>4</v>
      </c>
      <c r="K16" s="169">
        <f>SUM(K10:K15)</f>
        <v>38.86</v>
      </c>
      <c r="L16" s="169">
        <f>SUM(L10:L15)</f>
        <v>36.36000000000001</v>
      </c>
      <c r="M16" s="169">
        <f>SUM(M10:M15)</f>
        <v>104.83</v>
      </c>
      <c r="N16" s="169">
        <f>SUM(N10:N15)</f>
        <v>868.9399999999999</v>
      </c>
    </row>
    <row r="17" spans="1:14" ht="12.75">
      <c r="A17" s="22" t="s">
        <v>251</v>
      </c>
      <c r="B17" s="23"/>
      <c r="C17" s="23"/>
      <c r="D17" s="155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2.75">
      <c r="A18" s="223" t="s">
        <v>301</v>
      </c>
      <c r="B18" s="23"/>
      <c r="C18" s="22">
        <v>200</v>
      </c>
      <c r="D18" s="155"/>
      <c r="E18" s="22">
        <v>8.24</v>
      </c>
      <c r="F18" s="22">
        <v>4.78</v>
      </c>
      <c r="G18" s="22">
        <v>15.66</v>
      </c>
      <c r="H18" s="22">
        <v>138.56</v>
      </c>
      <c r="I18" s="236">
        <v>250</v>
      </c>
      <c r="J18" s="22"/>
      <c r="K18" s="22">
        <v>10.27</v>
      </c>
      <c r="L18" s="22">
        <v>5.97</v>
      </c>
      <c r="M18" s="22">
        <v>19.57</v>
      </c>
      <c r="N18" s="22">
        <v>173.15</v>
      </c>
    </row>
    <row r="19" spans="1:14" ht="0.75" customHeight="1" hidden="1">
      <c r="A19" s="157" t="s">
        <v>149</v>
      </c>
      <c r="B19" s="23" t="s">
        <v>150</v>
      </c>
      <c r="C19" s="23" t="s">
        <v>151</v>
      </c>
      <c r="D19" s="155">
        <v>1.67</v>
      </c>
      <c r="E19" s="23">
        <v>22.79</v>
      </c>
      <c r="F19" s="23">
        <v>15.55</v>
      </c>
      <c r="G19" s="23">
        <v>8.43</v>
      </c>
      <c r="H19" s="23">
        <v>260.07</v>
      </c>
      <c r="I19" s="180" t="s">
        <v>192</v>
      </c>
      <c r="J19" s="155">
        <v>2.24</v>
      </c>
      <c r="K19" s="155">
        <v>30.39</v>
      </c>
      <c r="L19" s="155">
        <v>20.74</v>
      </c>
      <c r="M19" s="155">
        <v>11.24</v>
      </c>
      <c r="N19" s="155">
        <v>346.76</v>
      </c>
    </row>
    <row r="20" spans="1:14" ht="12.75" hidden="1">
      <c r="A20" s="157" t="s">
        <v>152</v>
      </c>
      <c r="B20" s="23" t="s">
        <v>153</v>
      </c>
      <c r="C20" s="23" t="s">
        <v>154</v>
      </c>
      <c r="D20" s="155">
        <v>0.12</v>
      </c>
      <c r="E20" s="23">
        <v>0.71</v>
      </c>
      <c r="F20" s="23">
        <v>5.21</v>
      </c>
      <c r="G20" s="23">
        <v>2.85</v>
      </c>
      <c r="H20" s="23">
        <v>60.86</v>
      </c>
      <c r="I20" s="167" t="s">
        <v>247</v>
      </c>
      <c r="J20" s="155">
        <v>0.15</v>
      </c>
      <c r="K20" s="155">
        <v>0.95</v>
      </c>
      <c r="L20" s="155">
        <v>6.95</v>
      </c>
      <c r="M20" s="155">
        <v>3.8</v>
      </c>
      <c r="N20" s="155">
        <v>81.14</v>
      </c>
    </row>
    <row r="21" spans="1:14" ht="12.75" hidden="1">
      <c r="A21" s="157" t="s">
        <v>155</v>
      </c>
      <c r="B21" s="23" t="s">
        <v>156</v>
      </c>
      <c r="C21" s="23">
        <v>75</v>
      </c>
      <c r="D21" s="155">
        <v>0.1</v>
      </c>
      <c r="E21" s="23">
        <v>1.52</v>
      </c>
      <c r="F21" s="23">
        <v>2.24</v>
      </c>
      <c r="G21" s="23">
        <v>13.75</v>
      </c>
      <c r="H21" s="23">
        <v>80.28</v>
      </c>
      <c r="I21" s="23">
        <v>75</v>
      </c>
      <c r="J21" s="155">
        <v>0.1</v>
      </c>
      <c r="K21" s="155">
        <v>1.52</v>
      </c>
      <c r="L21" s="155">
        <v>2.24</v>
      </c>
      <c r="M21" s="155">
        <v>13.75</v>
      </c>
      <c r="N21" s="155">
        <v>80.28</v>
      </c>
    </row>
    <row r="22" spans="1:14" ht="12.75" hidden="1">
      <c r="A22" s="157" t="s">
        <v>157</v>
      </c>
      <c r="B22" s="23" t="s">
        <v>158</v>
      </c>
      <c r="C22" s="23">
        <v>75</v>
      </c>
      <c r="D22" s="155">
        <v>0.3</v>
      </c>
      <c r="E22" s="23">
        <v>2.1</v>
      </c>
      <c r="F22" s="23"/>
      <c r="G22" s="23">
        <v>0.975</v>
      </c>
      <c r="H22" s="23">
        <v>12</v>
      </c>
      <c r="I22" s="23">
        <v>100</v>
      </c>
      <c r="J22" s="155">
        <v>0.3</v>
      </c>
      <c r="K22" s="155">
        <v>2.8</v>
      </c>
      <c r="L22" s="155"/>
      <c r="M22" s="155">
        <v>1.3</v>
      </c>
      <c r="N22" s="155">
        <v>16</v>
      </c>
    </row>
    <row r="23" spans="1:14" ht="12.75" hidden="1">
      <c r="A23" s="157" t="s">
        <v>38</v>
      </c>
      <c r="B23" s="23"/>
      <c r="C23" s="23">
        <v>200</v>
      </c>
      <c r="D23" s="155">
        <v>0.61</v>
      </c>
      <c r="E23" s="23">
        <v>0.76</v>
      </c>
      <c r="F23" s="23">
        <v>0.1</v>
      </c>
      <c r="G23" s="23">
        <v>24.76</v>
      </c>
      <c r="H23" s="23">
        <v>105</v>
      </c>
      <c r="I23" s="159">
        <v>200</v>
      </c>
      <c r="J23" s="161">
        <v>0.61</v>
      </c>
      <c r="K23" s="161">
        <v>0.76</v>
      </c>
      <c r="L23" s="161">
        <v>0.1</v>
      </c>
      <c r="M23" s="161">
        <v>24.76</v>
      </c>
      <c r="N23" s="161">
        <v>105</v>
      </c>
    </row>
    <row r="24" spans="1:14" ht="12.75" hidden="1">
      <c r="A24" s="157" t="s">
        <v>147</v>
      </c>
      <c r="B24" s="23"/>
      <c r="C24" s="23">
        <v>150</v>
      </c>
      <c r="D24" s="155">
        <v>0.6</v>
      </c>
      <c r="E24" s="23">
        <v>2.28</v>
      </c>
      <c r="F24" s="23">
        <v>0.9</v>
      </c>
      <c r="G24" s="23">
        <v>41.82</v>
      </c>
      <c r="H24" s="23">
        <v>168</v>
      </c>
      <c r="I24" s="160">
        <v>150</v>
      </c>
      <c r="J24" s="161">
        <v>0.6</v>
      </c>
      <c r="K24" s="161">
        <v>2.28</v>
      </c>
      <c r="L24" s="161">
        <v>0.9</v>
      </c>
      <c r="M24" s="161">
        <v>41.82</v>
      </c>
      <c r="N24" s="161">
        <v>168</v>
      </c>
    </row>
    <row r="25" spans="1:14" s="35" customFormat="1" ht="12.75" hidden="1">
      <c r="A25" s="175" t="s">
        <v>148</v>
      </c>
      <c r="B25" s="22"/>
      <c r="C25" s="22"/>
      <c r="D25" s="176">
        <v>3.4</v>
      </c>
      <c r="E25" s="22">
        <v>30.16</v>
      </c>
      <c r="F25" s="22">
        <v>24</v>
      </c>
      <c r="G25" s="22">
        <v>92.585</v>
      </c>
      <c r="H25" s="22">
        <v>686.21</v>
      </c>
      <c r="I25" s="165"/>
      <c r="J25" s="166">
        <f>SUM(J19:J24)</f>
        <v>4</v>
      </c>
      <c r="K25" s="166">
        <f>SUM(K19:K24)</f>
        <v>38.699999999999996</v>
      </c>
      <c r="L25" s="166">
        <f>SUM(L19:L24)</f>
        <v>30.93</v>
      </c>
      <c r="M25" s="166">
        <f>SUM(M19:M24)</f>
        <v>96.67</v>
      </c>
      <c r="N25" s="166">
        <f>SUM(N19:N24)</f>
        <v>797.18</v>
      </c>
    </row>
    <row r="26" spans="1:14" ht="12.75">
      <c r="A26" s="22" t="s">
        <v>252</v>
      </c>
      <c r="B26" s="23"/>
      <c r="C26" s="23"/>
      <c r="D26" s="155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2" customHeight="1">
      <c r="A27" s="223" t="s">
        <v>308</v>
      </c>
      <c r="B27" s="23"/>
      <c r="C27" s="22" t="s">
        <v>31</v>
      </c>
      <c r="D27" s="176"/>
      <c r="E27" s="22">
        <v>1.72</v>
      </c>
      <c r="F27" s="22">
        <v>7.1</v>
      </c>
      <c r="G27" s="22">
        <v>9.13</v>
      </c>
      <c r="H27" s="22">
        <v>107.3</v>
      </c>
      <c r="I27" s="22" t="s">
        <v>32</v>
      </c>
      <c r="J27" s="22"/>
      <c r="K27" s="22">
        <v>2.15</v>
      </c>
      <c r="L27" s="22">
        <v>8.87</v>
      </c>
      <c r="M27" s="22">
        <v>11.41</v>
      </c>
      <c r="N27" s="22">
        <v>134.06</v>
      </c>
    </row>
    <row r="28" spans="1:14" ht="0.75" customHeight="1" hidden="1">
      <c r="A28" s="157" t="s">
        <v>159</v>
      </c>
      <c r="B28" s="23" t="s">
        <v>160</v>
      </c>
      <c r="C28" s="23">
        <v>75</v>
      </c>
      <c r="D28" s="155">
        <v>1.62</v>
      </c>
      <c r="E28" s="23">
        <v>14.72</v>
      </c>
      <c r="F28" s="23">
        <v>12.46</v>
      </c>
      <c r="G28" s="23">
        <v>6.35</v>
      </c>
      <c r="H28" s="23">
        <v>194.41</v>
      </c>
      <c r="I28" s="159">
        <v>100</v>
      </c>
      <c r="J28" s="161">
        <v>2.19</v>
      </c>
      <c r="K28" s="161">
        <v>19.62</v>
      </c>
      <c r="L28" s="161">
        <v>16.61</v>
      </c>
      <c r="M28" s="161">
        <v>8.47</v>
      </c>
      <c r="N28" s="161">
        <v>259.21</v>
      </c>
    </row>
    <row r="29" spans="1:14" ht="12.75" hidden="1">
      <c r="A29" s="157" t="s">
        <v>152</v>
      </c>
      <c r="B29" s="23" t="s">
        <v>153</v>
      </c>
      <c r="C29" s="23" t="s">
        <v>161</v>
      </c>
      <c r="D29" s="155">
        <v>0.12</v>
      </c>
      <c r="E29" s="23">
        <v>0.47</v>
      </c>
      <c r="F29" s="23">
        <v>3.48</v>
      </c>
      <c r="G29" s="23">
        <v>1.9</v>
      </c>
      <c r="H29" s="23">
        <v>40.57</v>
      </c>
      <c r="I29" s="167" t="s">
        <v>154</v>
      </c>
      <c r="J29" s="155">
        <v>0.15</v>
      </c>
      <c r="K29" s="155">
        <v>0.71</v>
      </c>
      <c r="L29" s="155">
        <v>5.21</v>
      </c>
      <c r="M29" s="155">
        <v>2.85</v>
      </c>
      <c r="N29" s="155">
        <v>60.86</v>
      </c>
    </row>
    <row r="30" spans="1:14" ht="12.75" hidden="1">
      <c r="A30" s="157" t="s">
        <v>162</v>
      </c>
      <c r="B30" s="23" t="s">
        <v>156</v>
      </c>
      <c r="C30" s="23">
        <v>50</v>
      </c>
      <c r="D30" s="155">
        <v>0.1</v>
      </c>
      <c r="E30" s="23">
        <v>1.01</v>
      </c>
      <c r="F30" s="23">
        <v>1.5</v>
      </c>
      <c r="G30" s="23">
        <v>9.16</v>
      </c>
      <c r="H30" s="23">
        <v>53.52</v>
      </c>
      <c r="I30" s="23">
        <v>75</v>
      </c>
      <c r="J30" s="155">
        <v>0.1</v>
      </c>
      <c r="K30" s="155">
        <v>1.52</v>
      </c>
      <c r="L30" s="155">
        <v>2.24</v>
      </c>
      <c r="M30" s="155">
        <v>13.75</v>
      </c>
      <c r="N30" s="155">
        <v>80.28</v>
      </c>
    </row>
    <row r="31" spans="1:14" ht="12.75" hidden="1">
      <c r="A31" s="157" t="s">
        <v>163</v>
      </c>
      <c r="B31" s="23" t="s">
        <v>164</v>
      </c>
      <c r="C31" s="23">
        <v>100</v>
      </c>
      <c r="D31" s="155">
        <v>0.35</v>
      </c>
      <c r="E31" s="23">
        <v>3.51</v>
      </c>
      <c r="F31" s="23">
        <v>6.68</v>
      </c>
      <c r="G31" s="23">
        <v>13.12</v>
      </c>
      <c r="H31" s="23">
        <v>112.84</v>
      </c>
      <c r="I31" s="159">
        <v>100</v>
      </c>
      <c r="J31" s="161">
        <v>0.35</v>
      </c>
      <c r="K31" s="161">
        <v>3.51</v>
      </c>
      <c r="L31" s="161">
        <v>6.68</v>
      </c>
      <c r="M31" s="161">
        <v>13.12</v>
      </c>
      <c r="N31" s="161">
        <v>112.84</v>
      </c>
    </row>
    <row r="32" spans="1:14" ht="12.75" hidden="1">
      <c r="A32" s="157" t="s">
        <v>38</v>
      </c>
      <c r="B32" s="23"/>
      <c r="C32" s="23">
        <v>200</v>
      </c>
      <c r="D32" s="155">
        <v>0.61</v>
      </c>
      <c r="E32" s="23">
        <v>0.76</v>
      </c>
      <c r="F32" s="23">
        <v>0.1</v>
      </c>
      <c r="G32" s="23">
        <v>24.76</v>
      </c>
      <c r="H32" s="23">
        <v>105</v>
      </c>
      <c r="I32" s="159">
        <v>200</v>
      </c>
      <c r="J32" s="161">
        <v>0.61</v>
      </c>
      <c r="K32" s="161">
        <v>0.76</v>
      </c>
      <c r="L32" s="161">
        <v>0.1</v>
      </c>
      <c r="M32" s="161">
        <v>24.76</v>
      </c>
      <c r="N32" s="161">
        <v>105</v>
      </c>
    </row>
    <row r="33" spans="1:14" ht="12.75" hidden="1">
      <c r="A33" s="157" t="s">
        <v>147</v>
      </c>
      <c r="B33" s="23"/>
      <c r="C33" s="23">
        <v>150</v>
      </c>
      <c r="D33" s="155">
        <v>0.6</v>
      </c>
      <c r="E33" s="23">
        <v>2.28</v>
      </c>
      <c r="F33" s="23">
        <v>0.9</v>
      </c>
      <c r="G33" s="23">
        <v>41.82</v>
      </c>
      <c r="H33" s="23">
        <v>168</v>
      </c>
      <c r="I33" s="160">
        <v>150</v>
      </c>
      <c r="J33" s="161">
        <v>0.6</v>
      </c>
      <c r="K33" s="161">
        <v>2.28</v>
      </c>
      <c r="L33" s="161">
        <v>0.9</v>
      </c>
      <c r="M33" s="161">
        <v>41.82</v>
      </c>
      <c r="N33" s="161">
        <v>168</v>
      </c>
    </row>
    <row r="34" spans="1:14" s="35" customFormat="1" ht="12.75" hidden="1">
      <c r="A34" s="175" t="s">
        <v>148</v>
      </c>
      <c r="B34" s="22"/>
      <c r="C34" s="22"/>
      <c r="D34" s="176">
        <v>3.4</v>
      </c>
      <c r="E34" s="22">
        <v>22.75</v>
      </c>
      <c r="F34" s="22">
        <v>25.12</v>
      </c>
      <c r="G34" s="22">
        <v>97.11</v>
      </c>
      <c r="H34" s="22">
        <v>674.34</v>
      </c>
      <c r="I34" s="164"/>
      <c r="J34" s="169">
        <f>SUM(J28:J33)</f>
        <v>4</v>
      </c>
      <c r="K34" s="169">
        <f>SUM(K28:K33)</f>
        <v>28.400000000000002</v>
      </c>
      <c r="L34" s="169">
        <f>SUM(L28:L33)</f>
        <v>31.740000000000002</v>
      </c>
      <c r="M34" s="169">
        <f>SUM(M28:M33)</f>
        <v>104.77000000000001</v>
      </c>
      <c r="N34" s="169">
        <f>SUM(N28:N33)</f>
        <v>786.19</v>
      </c>
    </row>
    <row r="35" spans="1:14" ht="12.75">
      <c r="A35" s="22" t="s">
        <v>253</v>
      </c>
      <c r="B35" s="23"/>
      <c r="C35" s="23"/>
      <c r="D35" s="155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.75">
      <c r="A36" s="223" t="s">
        <v>309</v>
      </c>
      <c r="B36" s="23"/>
      <c r="C36" s="22" t="s">
        <v>31</v>
      </c>
      <c r="D36" s="176"/>
      <c r="E36" s="22">
        <v>2.69</v>
      </c>
      <c r="F36" s="22">
        <v>6.13</v>
      </c>
      <c r="G36" s="22">
        <v>15.64</v>
      </c>
      <c r="H36" s="22">
        <v>139.28</v>
      </c>
      <c r="I36" s="22" t="s">
        <v>32</v>
      </c>
      <c r="J36" s="22"/>
      <c r="K36" s="22">
        <v>6.49</v>
      </c>
      <c r="L36" s="22">
        <v>8.67</v>
      </c>
      <c r="M36" s="22">
        <v>16.11</v>
      </c>
      <c r="N36" s="22">
        <v>174.07</v>
      </c>
    </row>
    <row r="37" spans="1:14" ht="1.5" customHeight="1" hidden="1">
      <c r="A37" s="157" t="s">
        <v>165</v>
      </c>
      <c r="B37" s="23" t="s">
        <v>166</v>
      </c>
      <c r="C37" s="23">
        <v>200</v>
      </c>
      <c r="D37" s="155">
        <v>2.21</v>
      </c>
      <c r="E37" s="23">
        <v>11.57</v>
      </c>
      <c r="F37" s="23">
        <v>5.44</v>
      </c>
      <c r="G37" s="23">
        <v>56.35</v>
      </c>
      <c r="H37" s="23">
        <v>315.79</v>
      </c>
      <c r="I37" s="181">
        <v>300</v>
      </c>
      <c r="J37" s="182">
        <v>2.81</v>
      </c>
      <c r="K37" s="182">
        <v>17.355</v>
      </c>
      <c r="L37" s="182">
        <v>8.16</v>
      </c>
      <c r="M37" s="182">
        <v>84.52</v>
      </c>
      <c r="N37" s="182">
        <v>473.685</v>
      </c>
    </row>
    <row r="38" spans="1:14" ht="12.75" hidden="1">
      <c r="A38" s="157" t="s">
        <v>167</v>
      </c>
      <c r="B38" s="23" t="s">
        <v>168</v>
      </c>
      <c r="C38" s="23">
        <v>30</v>
      </c>
      <c r="D38" s="155">
        <v>0.15</v>
      </c>
      <c r="E38" s="23">
        <v>0.48</v>
      </c>
      <c r="F38" s="23">
        <v>17.4</v>
      </c>
      <c r="G38" s="23">
        <v>0.6</v>
      </c>
      <c r="H38" s="23">
        <v>160.22</v>
      </c>
      <c r="I38" s="160">
        <v>30</v>
      </c>
      <c r="J38" s="182">
        <v>0.15</v>
      </c>
      <c r="K38" s="182">
        <v>0.48</v>
      </c>
      <c r="L38" s="182">
        <v>17.4</v>
      </c>
      <c r="M38" s="182">
        <v>0.6</v>
      </c>
      <c r="N38" s="182">
        <v>160.22</v>
      </c>
    </row>
    <row r="39" spans="1:14" ht="12.75" hidden="1">
      <c r="A39" s="157" t="s">
        <v>38</v>
      </c>
      <c r="B39" s="23"/>
      <c r="C39" s="23">
        <v>200</v>
      </c>
      <c r="D39" s="155">
        <v>0.61</v>
      </c>
      <c r="E39" s="23">
        <v>0.76</v>
      </c>
      <c r="F39" s="23">
        <v>0.1</v>
      </c>
      <c r="G39" s="23">
        <v>24.76</v>
      </c>
      <c r="H39" s="23">
        <v>105</v>
      </c>
      <c r="I39" s="159">
        <v>200</v>
      </c>
      <c r="J39" s="161">
        <v>0.61</v>
      </c>
      <c r="K39" s="161">
        <v>0.76</v>
      </c>
      <c r="L39" s="161">
        <v>0.1</v>
      </c>
      <c r="M39" s="161">
        <v>24.76</v>
      </c>
      <c r="N39" s="161">
        <v>105</v>
      </c>
    </row>
    <row r="40" spans="1:14" ht="12.75" hidden="1">
      <c r="A40" s="157" t="s">
        <v>147</v>
      </c>
      <c r="B40" s="23"/>
      <c r="C40" s="23">
        <v>100</v>
      </c>
      <c r="D40" s="155">
        <v>0.43</v>
      </c>
      <c r="E40" s="23">
        <v>1.52</v>
      </c>
      <c r="F40" s="23">
        <v>0.6</v>
      </c>
      <c r="G40" s="23">
        <v>27.88</v>
      </c>
      <c r="H40" s="23">
        <v>112</v>
      </c>
      <c r="I40" s="160">
        <v>100</v>
      </c>
      <c r="J40" s="161">
        <v>0.43</v>
      </c>
      <c r="K40" s="161">
        <v>1.52</v>
      </c>
      <c r="L40" s="161">
        <v>0.6</v>
      </c>
      <c r="M40" s="161">
        <v>27.88</v>
      </c>
      <c r="N40" s="161">
        <v>112</v>
      </c>
    </row>
    <row r="41" spans="1:14" s="35" customFormat="1" ht="12.75" hidden="1">
      <c r="A41" s="175" t="s">
        <v>148</v>
      </c>
      <c r="B41" s="22"/>
      <c r="C41" s="22"/>
      <c r="D41" s="176">
        <v>3.4</v>
      </c>
      <c r="E41" s="22">
        <v>14.33</v>
      </c>
      <c r="F41" s="22">
        <v>23.54</v>
      </c>
      <c r="G41" s="22">
        <v>109.59</v>
      </c>
      <c r="H41" s="22">
        <v>693.01</v>
      </c>
      <c r="I41" s="165"/>
      <c r="J41" s="166">
        <f>SUM(J37:J40)</f>
        <v>4</v>
      </c>
      <c r="K41" s="166">
        <f>SUM(K37:K40)</f>
        <v>20.115000000000002</v>
      </c>
      <c r="L41" s="166">
        <f>SUM(L37:L40)</f>
        <v>26.26</v>
      </c>
      <c r="M41" s="166">
        <f>SUM(M37:M40)</f>
        <v>137.76</v>
      </c>
      <c r="N41" s="166">
        <f>SUM(N37:N40)</f>
        <v>850.905</v>
      </c>
    </row>
    <row r="42" spans="1:14" ht="12.75">
      <c r="A42" s="22" t="s">
        <v>254</v>
      </c>
      <c r="B42" s="23"/>
      <c r="C42" s="23"/>
      <c r="D42" s="155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2.75">
      <c r="A43" s="223" t="s">
        <v>48</v>
      </c>
      <c r="B43" s="23"/>
      <c r="C43" s="22" t="s">
        <v>31</v>
      </c>
      <c r="D43" s="176"/>
      <c r="E43" s="22">
        <v>1.94</v>
      </c>
      <c r="F43" s="22">
        <v>7.74</v>
      </c>
      <c r="G43" s="22">
        <v>15.52</v>
      </c>
      <c r="H43" s="22">
        <v>139.46</v>
      </c>
      <c r="I43" s="22" t="s">
        <v>32</v>
      </c>
      <c r="J43" s="22"/>
      <c r="K43" s="22">
        <v>2.38</v>
      </c>
      <c r="L43" s="22">
        <v>8.92</v>
      </c>
      <c r="M43" s="22">
        <v>19.47</v>
      </c>
      <c r="N43" s="22">
        <v>167.68</v>
      </c>
    </row>
    <row r="44" spans="1:14" ht="12.75" hidden="1">
      <c r="A44" s="157" t="s">
        <v>169</v>
      </c>
      <c r="B44" s="23" t="s">
        <v>170</v>
      </c>
      <c r="C44" s="23">
        <v>75</v>
      </c>
      <c r="D44" s="155">
        <v>1.15</v>
      </c>
      <c r="E44" s="23">
        <v>16.47</v>
      </c>
      <c r="F44" s="23">
        <v>17.7</v>
      </c>
      <c r="G44" s="23">
        <v>5.16</v>
      </c>
      <c r="H44" s="23">
        <v>247.26</v>
      </c>
      <c r="I44" s="154">
        <v>100</v>
      </c>
      <c r="J44" s="155">
        <v>1.75</v>
      </c>
      <c r="K44" s="155">
        <v>21.96</v>
      </c>
      <c r="L44" s="155">
        <v>23.6</v>
      </c>
      <c r="M44" s="155">
        <v>6.89</v>
      </c>
      <c r="N44" s="155">
        <v>329.68</v>
      </c>
    </row>
    <row r="45" spans="1:14" ht="12.75" hidden="1">
      <c r="A45" s="157" t="s">
        <v>152</v>
      </c>
      <c r="B45" s="23" t="s">
        <v>153</v>
      </c>
      <c r="C45" s="23" t="s">
        <v>154</v>
      </c>
      <c r="D45" s="155">
        <v>0.1</v>
      </c>
      <c r="E45" s="23">
        <v>0.71</v>
      </c>
      <c r="F45" s="23">
        <v>5.21</v>
      </c>
      <c r="G45" s="23">
        <v>2.85</v>
      </c>
      <c r="H45" s="23">
        <v>60.86</v>
      </c>
      <c r="I45" s="167" t="s">
        <v>247</v>
      </c>
      <c r="J45" s="155">
        <v>0.1</v>
      </c>
      <c r="K45" s="155">
        <v>0.95</v>
      </c>
      <c r="L45" s="155">
        <v>6.95</v>
      </c>
      <c r="M45" s="155">
        <v>3.8</v>
      </c>
      <c r="N45" s="155">
        <v>81.14</v>
      </c>
    </row>
    <row r="46" spans="1:14" ht="12.75" hidden="1">
      <c r="A46" s="157" t="s">
        <v>171</v>
      </c>
      <c r="B46" s="23" t="s">
        <v>172</v>
      </c>
      <c r="C46" s="23">
        <v>75</v>
      </c>
      <c r="D46" s="155">
        <v>0.1</v>
      </c>
      <c r="E46" s="23">
        <v>1.72</v>
      </c>
      <c r="F46" s="23">
        <v>0.35</v>
      </c>
      <c r="G46" s="23">
        <v>12.77</v>
      </c>
      <c r="H46" s="23">
        <v>60.45</v>
      </c>
      <c r="I46" s="23">
        <v>75</v>
      </c>
      <c r="J46" s="155">
        <v>0.1</v>
      </c>
      <c r="K46" s="155">
        <v>1.72</v>
      </c>
      <c r="L46" s="155">
        <v>0.35</v>
      </c>
      <c r="M46" s="155">
        <v>12.77</v>
      </c>
      <c r="N46" s="155">
        <v>60.45</v>
      </c>
    </row>
    <row r="47" spans="1:14" ht="12.75" hidden="1">
      <c r="A47" s="157" t="s">
        <v>173</v>
      </c>
      <c r="B47" s="23" t="s">
        <v>174</v>
      </c>
      <c r="C47" s="23">
        <v>100</v>
      </c>
      <c r="D47" s="155">
        <v>0.3</v>
      </c>
      <c r="E47" s="23">
        <v>1.05</v>
      </c>
      <c r="F47" s="23">
        <v>0.18</v>
      </c>
      <c r="G47" s="23">
        <v>4.76</v>
      </c>
      <c r="H47" s="23">
        <v>19.59</v>
      </c>
      <c r="I47" s="23">
        <v>100</v>
      </c>
      <c r="J47" s="155">
        <v>0.3</v>
      </c>
      <c r="K47" s="155">
        <v>1.05</v>
      </c>
      <c r="L47" s="155">
        <v>0.18</v>
      </c>
      <c r="M47" s="155">
        <v>4.76</v>
      </c>
      <c r="N47" s="155">
        <v>19.59</v>
      </c>
    </row>
    <row r="48" spans="1:14" ht="12.75" hidden="1">
      <c r="A48" s="157" t="s">
        <v>38</v>
      </c>
      <c r="B48" s="23"/>
      <c r="C48" s="23">
        <v>200</v>
      </c>
      <c r="D48" s="155">
        <v>0.61</v>
      </c>
      <c r="E48" s="23">
        <v>0.76</v>
      </c>
      <c r="F48" s="23">
        <v>0.1</v>
      </c>
      <c r="G48" s="23">
        <v>24.76</v>
      </c>
      <c r="H48" s="23">
        <v>105</v>
      </c>
      <c r="I48" s="159">
        <v>200</v>
      </c>
      <c r="J48" s="161">
        <v>0.6</v>
      </c>
      <c r="K48" s="161">
        <v>0.76</v>
      </c>
      <c r="L48" s="161">
        <v>0.1</v>
      </c>
      <c r="M48" s="161">
        <v>24.76</v>
      </c>
      <c r="N48" s="161">
        <v>105</v>
      </c>
    </row>
    <row r="49" spans="1:14" ht="12.75" hidden="1">
      <c r="A49" s="157" t="s">
        <v>175</v>
      </c>
      <c r="B49" s="23"/>
      <c r="C49" s="23">
        <v>100</v>
      </c>
      <c r="D49" s="155">
        <v>1.14</v>
      </c>
      <c r="E49" s="23">
        <v>8</v>
      </c>
      <c r="F49" s="23">
        <v>1.1</v>
      </c>
      <c r="G49" s="23">
        <v>15.9</v>
      </c>
      <c r="H49" s="23">
        <v>105</v>
      </c>
      <c r="I49" s="160">
        <v>100</v>
      </c>
      <c r="J49" s="161">
        <v>1.15</v>
      </c>
      <c r="K49" s="161">
        <v>8</v>
      </c>
      <c r="L49" s="161">
        <v>1.1</v>
      </c>
      <c r="M49" s="161">
        <v>15.9</v>
      </c>
      <c r="N49" s="161">
        <v>105</v>
      </c>
    </row>
    <row r="50" spans="1:14" s="35" customFormat="1" ht="12.75" hidden="1">
      <c r="A50" s="175" t="s">
        <v>148</v>
      </c>
      <c r="B50" s="22"/>
      <c r="C50" s="22"/>
      <c r="D50" s="176">
        <v>3.4</v>
      </c>
      <c r="E50" s="22">
        <v>28.71</v>
      </c>
      <c r="F50" s="22">
        <v>24.64</v>
      </c>
      <c r="G50" s="22">
        <v>66.2</v>
      </c>
      <c r="H50" s="22">
        <v>598.16</v>
      </c>
      <c r="I50" s="165"/>
      <c r="J50" s="166">
        <f>SUM(J44:J49)</f>
        <v>4</v>
      </c>
      <c r="K50" s="166">
        <f>SUM(K44:K49)</f>
        <v>34.44</v>
      </c>
      <c r="L50" s="166">
        <f>SUM(L44:L49)</f>
        <v>32.28</v>
      </c>
      <c r="M50" s="166">
        <f>SUM(M44:M49)</f>
        <v>68.88000000000001</v>
      </c>
      <c r="N50" s="166">
        <f>SUM(N44:N49)</f>
        <v>700.8599999999999</v>
      </c>
    </row>
    <row r="51" spans="1:14" ht="12.75">
      <c r="A51" s="22" t="s">
        <v>255</v>
      </c>
      <c r="B51" s="23"/>
      <c r="C51" s="23"/>
      <c r="D51" s="155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2" customHeight="1">
      <c r="A52" s="223" t="s">
        <v>302</v>
      </c>
      <c r="B52" s="23"/>
      <c r="C52" s="22">
        <v>200</v>
      </c>
      <c r="D52" s="176"/>
      <c r="E52" s="22">
        <v>8.9</v>
      </c>
      <c r="F52" s="22">
        <v>3.61</v>
      </c>
      <c r="G52" s="22">
        <v>25.28</v>
      </c>
      <c r="H52" s="22">
        <v>158.12</v>
      </c>
      <c r="I52" s="22">
        <v>250</v>
      </c>
      <c r="J52" s="22"/>
      <c r="K52" s="22">
        <v>11.13</v>
      </c>
      <c r="L52" s="22">
        <v>4.51</v>
      </c>
      <c r="M52" s="22">
        <v>31.6</v>
      </c>
      <c r="N52" s="22">
        <v>197.65</v>
      </c>
    </row>
    <row r="53" spans="1:14" ht="12.75" hidden="1">
      <c r="A53" s="157" t="s">
        <v>176</v>
      </c>
      <c r="B53" s="23" t="s">
        <v>177</v>
      </c>
      <c r="C53" s="23">
        <v>82.5</v>
      </c>
      <c r="D53" s="155">
        <v>1.81</v>
      </c>
      <c r="E53" s="23">
        <v>17.78</v>
      </c>
      <c r="F53" s="23">
        <v>17.36</v>
      </c>
      <c r="G53" s="23">
        <v>2.06</v>
      </c>
      <c r="H53" s="23">
        <v>232.72</v>
      </c>
      <c r="I53" s="154">
        <v>110</v>
      </c>
      <c r="J53" s="155">
        <v>2.41</v>
      </c>
      <c r="K53" s="155">
        <v>23.7</v>
      </c>
      <c r="L53" s="155">
        <v>23.14</v>
      </c>
      <c r="M53" s="155">
        <v>2.75</v>
      </c>
      <c r="N53" s="155">
        <v>310.29</v>
      </c>
    </row>
    <row r="54" spans="1:14" ht="12.75" hidden="1">
      <c r="A54" s="157" t="s">
        <v>141</v>
      </c>
      <c r="B54" s="23" t="s">
        <v>142</v>
      </c>
      <c r="C54" s="23">
        <v>20</v>
      </c>
      <c r="D54" s="155">
        <v>0.05</v>
      </c>
      <c r="E54" s="23">
        <v>1.48</v>
      </c>
      <c r="F54" s="23">
        <v>0.26</v>
      </c>
      <c r="G54" s="23">
        <v>10.26</v>
      </c>
      <c r="H54" s="23">
        <v>43.4</v>
      </c>
      <c r="I54" s="160">
        <v>40</v>
      </c>
      <c r="J54" s="161">
        <v>0.05</v>
      </c>
      <c r="K54" s="161">
        <v>2.96</v>
      </c>
      <c r="L54" s="161">
        <v>0.52</v>
      </c>
      <c r="M54" s="161">
        <v>20.52</v>
      </c>
      <c r="N54" s="161">
        <v>86.8</v>
      </c>
    </row>
    <row r="55" spans="1:14" ht="12.75" hidden="1">
      <c r="A55" s="157" t="s">
        <v>143</v>
      </c>
      <c r="B55" s="23" t="s">
        <v>144</v>
      </c>
      <c r="C55" s="23">
        <v>75</v>
      </c>
      <c r="D55" s="155">
        <v>0.1</v>
      </c>
      <c r="E55" s="23">
        <v>4.54</v>
      </c>
      <c r="F55" s="23">
        <v>4.11</v>
      </c>
      <c r="G55" s="23">
        <v>24.95</v>
      </c>
      <c r="H55" s="23">
        <v>152.16</v>
      </c>
      <c r="I55" s="160">
        <v>75</v>
      </c>
      <c r="J55" s="161">
        <v>0.1</v>
      </c>
      <c r="K55" s="161">
        <v>4.54</v>
      </c>
      <c r="L55" s="161">
        <v>4.11</v>
      </c>
      <c r="M55" s="161">
        <v>24.95</v>
      </c>
      <c r="N55" s="161">
        <v>152.16</v>
      </c>
    </row>
    <row r="56" spans="1:14" ht="12.75" hidden="1">
      <c r="A56" s="157" t="s">
        <v>178</v>
      </c>
      <c r="B56" s="23" t="s">
        <v>179</v>
      </c>
      <c r="C56" s="23">
        <v>100</v>
      </c>
      <c r="D56" s="155">
        <v>0.4</v>
      </c>
      <c r="E56" s="23">
        <v>2.5</v>
      </c>
      <c r="F56" s="23">
        <v>5.14</v>
      </c>
      <c r="G56" s="23">
        <v>12.69</v>
      </c>
      <c r="H56" s="23">
        <v>94.3</v>
      </c>
      <c r="I56" s="160">
        <v>100</v>
      </c>
      <c r="J56" s="161">
        <v>0.4</v>
      </c>
      <c r="K56" s="161">
        <v>2.5</v>
      </c>
      <c r="L56" s="161">
        <v>5.14</v>
      </c>
      <c r="M56" s="161">
        <v>12.69</v>
      </c>
      <c r="N56" s="161">
        <v>94.3</v>
      </c>
    </row>
    <row r="57" spans="1:14" ht="12.75" hidden="1">
      <c r="A57" s="157" t="s">
        <v>38</v>
      </c>
      <c r="B57" s="23"/>
      <c r="C57" s="23">
        <v>200</v>
      </c>
      <c r="D57" s="155">
        <v>0.61</v>
      </c>
      <c r="E57" s="23">
        <v>0.76</v>
      </c>
      <c r="F57" s="23">
        <v>0.1</v>
      </c>
      <c r="G57" s="23">
        <v>24.76</v>
      </c>
      <c r="H57" s="23">
        <v>105</v>
      </c>
      <c r="I57" s="159">
        <v>200</v>
      </c>
      <c r="J57" s="161">
        <v>0.61</v>
      </c>
      <c r="K57" s="161">
        <v>0.76</v>
      </c>
      <c r="L57" s="161">
        <v>0.1</v>
      </c>
      <c r="M57" s="161">
        <v>24.76</v>
      </c>
      <c r="N57" s="161">
        <v>105</v>
      </c>
    </row>
    <row r="58" spans="1:14" ht="12.75" hidden="1">
      <c r="A58" s="157" t="s">
        <v>147</v>
      </c>
      <c r="B58" s="23"/>
      <c r="C58" s="23">
        <v>100</v>
      </c>
      <c r="D58" s="155">
        <v>0.43</v>
      </c>
      <c r="E58" s="23">
        <v>1.52</v>
      </c>
      <c r="F58" s="23">
        <v>0.6</v>
      </c>
      <c r="G58" s="23">
        <v>27.88</v>
      </c>
      <c r="H58" s="23">
        <v>112</v>
      </c>
      <c r="I58" s="160">
        <v>100</v>
      </c>
      <c r="J58" s="161">
        <v>0.43</v>
      </c>
      <c r="K58" s="161">
        <v>1.52</v>
      </c>
      <c r="L58" s="161">
        <v>0.6</v>
      </c>
      <c r="M58" s="161">
        <v>27.88</v>
      </c>
      <c r="N58" s="161">
        <v>112</v>
      </c>
    </row>
    <row r="59" spans="1:14" s="35" customFormat="1" ht="12.75" hidden="1">
      <c r="A59" s="175" t="s">
        <v>148</v>
      </c>
      <c r="B59" s="22"/>
      <c r="C59" s="22"/>
      <c r="D59" s="176">
        <v>3.4</v>
      </c>
      <c r="E59" s="22">
        <v>28.58</v>
      </c>
      <c r="F59" s="22">
        <v>27.57</v>
      </c>
      <c r="G59" s="22">
        <v>102.6</v>
      </c>
      <c r="H59" s="22">
        <v>739.58</v>
      </c>
      <c r="I59" s="156"/>
      <c r="J59" s="166">
        <f>SUM(J53:J58)</f>
        <v>4</v>
      </c>
      <c r="K59" s="166">
        <f>SUM(K53:K58)</f>
        <v>35.980000000000004</v>
      </c>
      <c r="L59" s="166">
        <f>SUM(L53:L58)</f>
        <v>33.61</v>
      </c>
      <c r="M59" s="166">
        <f>SUM(M53:M58)</f>
        <v>113.55</v>
      </c>
      <c r="N59" s="166">
        <f>SUM(N53:N58)</f>
        <v>860.55</v>
      </c>
    </row>
    <row r="60" spans="1:14" ht="12.75">
      <c r="A60" s="22" t="s">
        <v>256</v>
      </c>
      <c r="B60" s="23"/>
      <c r="C60" s="23"/>
      <c r="D60" s="155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2.75">
      <c r="A61" s="223" t="s">
        <v>303</v>
      </c>
      <c r="B61" s="23"/>
      <c r="C61" s="22">
        <v>200</v>
      </c>
      <c r="D61" s="176"/>
      <c r="E61" s="22">
        <v>2.89</v>
      </c>
      <c r="F61" s="22">
        <v>2.04</v>
      </c>
      <c r="G61" s="22">
        <v>47.41</v>
      </c>
      <c r="H61" s="22">
        <v>137.14</v>
      </c>
      <c r="I61" s="22">
        <v>250</v>
      </c>
      <c r="J61" s="22"/>
      <c r="K61" s="22">
        <v>3.61</v>
      </c>
      <c r="L61" s="22">
        <v>2.55</v>
      </c>
      <c r="M61" s="22">
        <v>59.63</v>
      </c>
      <c r="N61" s="22">
        <v>171.43</v>
      </c>
    </row>
    <row r="62" spans="1:14" ht="0.75" customHeight="1" hidden="1">
      <c r="A62" s="157" t="s">
        <v>180</v>
      </c>
      <c r="B62" s="23" t="s">
        <v>181</v>
      </c>
      <c r="C62" s="23" t="s">
        <v>182</v>
      </c>
      <c r="D62" s="155">
        <v>1.79</v>
      </c>
      <c r="E62" s="23">
        <v>21.12</v>
      </c>
      <c r="F62" s="23">
        <v>13.7</v>
      </c>
      <c r="G62" s="23">
        <v>5.32</v>
      </c>
      <c r="H62" s="23">
        <v>226</v>
      </c>
      <c r="I62" s="167" t="s">
        <v>248</v>
      </c>
      <c r="J62" s="155">
        <v>2.03</v>
      </c>
      <c r="K62" s="155">
        <v>28.17</v>
      </c>
      <c r="L62" s="155">
        <v>18.26</v>
      </c>
      <c r="M62" s="155">
        <v>7.09</v>
      </c>
      <c r="N62" s="155">
        <v>301.33</v>
      </c>
    </row>
    <row r="63" spans="1:14" ht="12.75" hidden="1">
      <c r="A63" s="157" t="s">
        <v>171</v>
      </c>
      <c r="B63" s="23" t="s">
        <v>172</v>
      </c>
      <c r="C63" s="23">
        <v>75</v>
      </c>
      <c r="D63" s="155">
        <v>0.1</v>
      </c>
      <c r="E63" s="23">
        <v>1.72</v>
      </c>
      <c r="F63" s="23">
        <v>0.35</v>
      </c>
      <c r="G63" s="23">
        <v>12.77</v>
      </c>
      <c r="H63" s="23">
        <v>60.45</v>
      </c>
      <c r="I63" s="23">
        <v>75</v>
      </c>
      <c r="J63" s="155">
        <v>0.1</v>
      </c>
      <c r="K63" s="155">
        <v>1.72</v>
      </c>
      <c r="L63" s="155">
        <v>0.35</v>
      </c>
      <c r="M63" s="155">
        <v>12.77</v>
      </c>
      <c r="N63" s="155">
        <v>60.45</v>
      </c>
    </row>
    <row r="64" spans="1:14" ht="12.75" hidden="1">
      <c r="A64" s="157" t="s">
        <v>183</v>
      </c>
      <c r="B64" s="23" t="s">
        <v>184</v>
      </c>
      <c r="C64" s="23">
        <v>100</v>
      </c>
      <c r="D64" s="155">
        <v>0.35</v>
      </c>
      <c r="E64" s="23">
        <v>1.01</v>
      </c>
      <c r="F64" s="23">
        <v>6.72</v>
      </c>
      <c r="G64" s="23">
        <v>9.55</v>
      </c>
      <c r="H64" s="23">
        <v>97</v>
      </c>
      <c r="I64" s="154">
        <v>100</v>
      </c>
      <c r="J64" s="155">
        <v>0.35</v>
      </c>
      <c r="K64" s="155">
        <v>1.01</v>
      </c>
      <c r="L64" s="155">
        <v>6.72</v>
      </c>
      <c r="M64" s="155">
        <v>9.55</v>
      </c>
      <c r="N64" s="155">
        <v>97</v>
      </c>
    </row>
    <row r="65" spans="1:14" ht="12.75" hidden="1">
      <c r="A65" s="157" t="s">
        <v>38</v>
      </c>
      <c r="B65" s="23"/>
      <c r="C65" s="23">
        <v>200</v>
      </c>
      <c r="D65" s="155">
        <v>0.6</v>
      </c>
      <c r="E65" s="23">
        <v>0.76</v>
      </c>
      <c r="F65" s="23">
        <v>0.1</v>
      </c>
      <c r="G65" s="23">
        <v>24.76</v>
      </c>
      <c r="H65" s="23">
        <v>105</v>
      </c>
      <c r="I65" s="159">
        <v>200</v>
      </c>
      <c r="J65" s="161">
        <v>0.6</v>
      </c>
      <c r="K65" s="161">
        <v>0.76</v>
      </c>
      <c r="L65" s="161">
        <v>0.1</v>
      </c>
      <c r="M65" s="161">
        <v>24.76</v>
      </c>
      <c r="N65" s="161">
        <v>105</v>
      </c>
    </row>
    <row r="66" spans="1:14" ht="12.75" hidden="1">
      <c r="A66" s="157" t="s">
        <v>185</v>
      </c>
      <c r="B66" s="23"/>
      <c r="C66" s="23">
        <v>25</v>
      </c>
      <c r="D66" s="155">
        <v>0.36</v>
      </c>
      <c r="E66" s="23">
        <v>11</v>
      </c>
      <c r="F66" s="23">
        <v>7</v>
      </c>
      <c r="G66" s="23">
        <v>22.7</v>
      </c>
      <c r="H66" s="23">
        <v>194</v>
      </c>
      <c r="I66" s="159">
        <v>50</v>
      </c>
      <c r="J66" s="161">
        <v>0.72</v>
      </c>
      <c r="K66" s="161">
        <v>11</v>
      </c>
      <c r="L66" s="161">
        <v>7</v>
      </c>
      <c r="M66" s="161">
        <v>22.7</v>
      </c>
      <c r="N66" s="161">
        <v>194</v>
      </c>
    </row>
    <row r="67" spans="1:14" ht="12.75" hidden="1">
      <c r="A67" s="157" t="s">
        <v>147</v>
      </c>
      <c r="B67" s="23"/>
      <c r="C67" s="23">
        <v>50</v>
      </c>
      <c r="D67" s="155">
        <v>0.2</v>
      </c>
      <c r="E67" s="23">
        <v>0.76</v>
      </c>
      <c r="F67" s="23">
        <v>0.3</v>
      </c>
      <c r="G67" s="23">
        <v>13.94</v>
      </c>
      <c r="H67" s="23">
        <v>56</v>
      </c>
      <c r="I67" s="160">
        <v>50</v>
      </c>
      <c r="J67" s="161">
        <v>0.2</v>
      </c>
      <c r="K67" s="161">
        <v>0.76</v>
      </c>
      <c r="L67" s="161">
        <v>0.3</v>
      </c>
      <c r="M67" s="161">
        <v>13.94</v>
      </c>
      <c r="N67" s="161">
        <v>56</v>
      </c>
    </row>
    <row r="68" spans="1:14" s="35" customFormat="1" ht="12.75" hidden="1">
      <c r="A68" s="175" t="s">
        <v>148</v>
      </c>
      <c r="B68" s="22"/>
      <c r="C68" s="22"/>
      <c r="D68" s="176">
        <v>3.4</v>
      </c>
      <c r="E68" s="22">
        <v>36.37</v>
      </c>
      <c r="F68" s="22">
        <v>28.17</v>
      </c>
      <c r="G68" s="22">
        <v>89.04</v>
      </c>
      <c r="H68" s="22">
        <v>738.45</v>
      </c>
      <c r="I68" s="165"/>
      <c r="J68" s="166">
        <f>SUM(J62:J67)</f>
        <v>4</v>
      </c>
      <c r="K68" s="166">
        <f>SUM(K62:K67)</f>
        <v>43.42</v>
      </c>
      <c r="L68" s="166">
        <f>SUM(L62:L67)</f>
        <v>32.730000000000004</v>
      </c>
      <c r="M68" s="166">
        <f>SUM(M62:M67)</f>
        <v>90.81</v>
      </c>
      <c r="N68" s="166">
        <f>SUM(N62:N67)</f>
        <v>813.78</v>
      </c>
    </row>
    <row r="69" spans="1:14" ht="12.75">
      <c r="A69" s="22" t="s">
        <v>257</v>
      </c>
      <c r="B69" s="23"/>
      <c r="C69" s="23"/>
      <c r="D69" s="155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.75">
      <c r="A70" s="223" t="s">
        <v>304</v>
      </c>
      <c r="B70" s="23"/>
      <c r="C70" s="22">
        <v>200</v>
      </c>
      <c r="D70" s="176"/>
      <c r="E70" s="22">
        <v>1.84</v>
      </c>
      <c r="F70" s="22">
        <v>3.6</v>
      </c>
      <c r="G70" s="22">
        <v>15.39</v>
      </c>
      <c r="H70" s="22">
        <v>101.28</v>
      </c>
      <c r="I70" s="22">
        <v>250</v>
      </c>
      <c r="J70" s="22"/>
      <c r="K70" s="22">
        <v>2.3</v>
      </c>
      <c r="L70" s="22">
        <v>4.5</v>
      </c>
      <c r="M70" s="22">
        <v>19.24</v>
      </c>
      <c r="N70" s="22">
        <v>126.6</v>
      </c>
    </row>
    <row r="71" spans="1:14" ht="12.75" hidden="1">
      <c r="A71" s="157" t="s">
        <v>186</v>
      </c>
      <c r="B71" s="23" t="s">
        <v>187</v>
      </c>
      <c r="C71" s="23" t="s">
        <v>151</v>
      </c>
      <c r="D71" s="155">
        <v>1.8</v>
      </c>
      <c r="E71" s="23">
        <v>16.23</v>
      </c>
      <c r="F71" s="23">
        <v>4.69</v>
      </c>
      <c r="G71" s="23">
        <v>32.81</v>
      </c>
      <c r="H71" s="23">
        <v>235.5</v>
      </c>
      <c r="I71" s="167" t="s">
        <v>192</v>
      </c>
      <c r="J71" s="155">
        <v>2.34</v>
      </c>
      <c r="K71" s="155">
        <v>21.64</v>
      </c>
      <c r="L71" s="155">
        <v>6.25</v>
      </c>
      <c r="M71" s="155">
        <v>43.74</v>
      </c>
      <c r="N71" s="155">
        <v>314</v>
      </c>
    </row>
    <row r="72" spans="1:14" ht="12.75" hidden="1">
      <c r="A72" s="157" t="s">
        <v>188</v>
      </c>
      <c r="B72" s="23" t="s">
        <v>189</v>
      </c>
      <c r="C72" s="23" t="s">
        <v>161</v>
      </c>
      <c r="D72" s="155">
        <v>0.11</v>
      </c>
      <c r="E72" s="23">
        <v>0.48</v>
      </c>
      <c r="F72" s="23">
        <v>6</v>
      </c>
      <c r="G72" s="23">
        <v>0.62</v>
      </c>
      <c r="H72" s="23">
        <v>58.6</v>
      </c>
      <c r="I72" s="167" t="s">
        <v>154</v>
      </c>
      <c r="J72" s="155">
        <v>0.17</v>
      </c>
      <c r="K72" s="155">
        <v>0.72</v>
      </c>
      <c r="L72" s="155">
        <v>9</v>
      </c>
      <c r="M72" s="155">
        <v>0.93</v>
      </c>
      <c r="N72" s="155">
        <v>87.9</v>
      </c>
    </row>
    <row r="73" spans="1:14" ht="12.75" hidden="1">
      <c r="A73" s="157" t="s">
        <v>190</v>
      </c>
      <c r="B73" s="23" t="s">
        <v>191</v>
      </c>
      <c r="C73" s="23" t="s">
        <v>192</v>
      </c>
      <c r="D73" s="155">
        <v>0.3</v>
      </c>
      <c r="E73" s="23">
        <v>0.75</v>
      </c>
      <c r="F73" s="23">
        <v>0.19</v>
      </c>
      <c r="G73" s="23">
        <v>33.72</v>
      </c>
      <c r="H73" s="23">
        <v>132.35</v>
      </c>
      <c r="I73" s="167" t="s">
        <v>192</v>
      </c>
      <c r="J73" s="155">
        <v>0.3</v>
      </c>
      <c r="K73" s="155">
        <v>0.75</v>
      </c>
      <c r="L73" s="155">
        <v>0.19</v>
      </c>
      <c r="M73" s="155">
        <v>33.72</v>
      </c>
      <c r="N73" s="155">
        <v>132.35</v>
      </c>
    </row>
    <row r="74" spans="1:14" ht="12.75" hidden="1">
      <c r="A74" s="157" t="s">
        <v>147</v>
      </c>
      <c r="B74" s="23"/>
      <c r="C74" s="23">
        <v>100</v>
      </c>
      <c r="D74" s="155">
        <v>0.43</v>
      </c>
      <c r="E74" s="23">
        <v>1.52</v>
      </c>
      <c r="F74" s="23">
        <v>0.6</v>
      </c>
      <c r="G74" s="23">
        <v>27.88</v>
      </c>
      <c r="H74" s="23">
        <v>112</v>
      </c>
      <c r="I74" s="160">
        <v>100</v>
      </c>
      <c r="J74" s="161">
        <v>0.43</v>
      </c>
      <c r="K74" s="161">
        <v>1.52</v>
      </c>
      <c r="L74" s="161">
        <v>0.6</v>
      </c>
      <c r="M74" s="161">
        <v>27.88</v>
      </c>
      <c r="N74" s="161">
        <v>112</v>
      </c>
    </row>
    <row r="75" spans="1:14" ht="12.75" hidden="1">
      <c r="A75" s="157" t="s">
        <v>193</v>
      </c>
      <c r="B75" s="23" t="s">
        <v>194</v>
      </c>
      <c r="C75" s="23">
        <v>50</v>
      </c>
      <c r="D75" s="155">
        <v>0.76</v>
      </c>
      <c r="E75" s="23">
        <v>6.42</v>
      </c>
      <c r="F75" s="23">
        <v>8.31</v>
      </c>
      <c r="G75" s="23">
        <v>22.49</v>
      </c>
      <c r="H75" s="23">
        <v>187.92</v>
      </c>
      <c r="I75" s="159">
        <v>50</v>
      </c>
      <c r="J75" s="161">
        <v>0.76</v>
      </c>
      <c r="K75" s="161">
        <v>6.42</v>
      </c>
      <c r="L75" s="161">
        <v>8.31</v>
      </c>
      <c r="M75" s="161">
        <v>22.49</v>
      </c>
      <c r="N75" s="161">
        <v>187.92</v>
      </c>
    </row>
    <row r="76" spans="1:14" s="35" customFormat="1" ht="12.75" hidden="1">
      <c r="A76" s="175" t="s">
        <v>148</v>
      </c>
      <c r="B76" s="22"/>
      <c r="C76" s="22"/>
      <c r="D76" s="176">
        <v>3.4</v>
      </c>
      <c r="E76" s="22">
        <v>25.4</v>
      </c>
      <c r="F76" s="22">
        <v>19.79</v>
      </c>
      <c r="G76" s="22">
        <v>117.52</v>
      </c>
      <c r="H76" s="22">
        <v>726.37</v>
      </c>
      <c r="I76" s="165"/>
      <c r="J76" s="166">
        <f>SUM(J71:J75)</f>
        <v>4</v>
      </c>
      <c r="K76" s="166">
        <f>SUM(K71:K75)</f>
        <v>31.049999999999997</v>
      </c>
      <c r="L76" s="166">
        <f>SUM(L71:L75)</f>
        <v>24.35</v>
      </c>
      <c r="M76" s="166">
        <f>SUM(M71:M75)</f>
        <v>128.76</v>
      </c>
      <c r="N76" s="166">
        <f>SUM(N71:N75)</f>
        <v>834.17</v>
      </c>
    </row>
    <row r="77" spans="1:14" ht="12.75">
      <c r="A77" s="22" t="s">
        <v>258</v>
      </c>
      <c r="B77" s="23"/>
      <c r="C77" s="23"/>
      <c r="D77" s="155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2.75">
      <c r="A78" s="223" t="s">
        <v>306</v>
      </c>
      <c r="B78" s="23"/>
      <c r="C78" s="22" t="s">
        <v>31</v>
      </c>
      <c r="D78" s="176"/>
      <c r="E78" s="22">
        <v>1.72</v>
      </c>
      <c r="F78" s="22">
        <v>7.1</v>
      </c>
      <c r="G78" s="22">
        <v>9.13</v>
      </c>
      <c r="H78" s="22">
        <v>107.3</v>
      </c>
      <c r="I78" s="22" t="s">
        <v>32</v>
      </c>
      <c r="J78" s="22"/>
      <c r="K78" s="22">
        <v>2.15</v>
      </c>
      <c r="L78" s="22">
        <v>8.87</v>
      </c>
      <c r="M78" s="22">
        <v>11.41</v>
      </c>
      <c r="N78" s="22">
        <v>134.06</v>
      </c>
    </row>
    <row r="79" spans="1:14" ht="12.75" hidden="1">
      <c r="A79" s="157" t="s">
        <v>195</v>
      </c>
      <c r="B79" s="23" t="s">
        <v>196</v>
      </c>
      <c r="C79" s="23" t="s">
        <v>151</v>
      </c>
      <c r="D79" s="155">
        <v>1.89</v>
      </c>
      <c r="E79" s="23">
        <v>22.26</v>
      </c>
      <c r="F79" s="23">
        <v>13.4</v>
      </c>
      <c r="G79" s="23">
        <v>28.49</v>
      </c>
      <c r="H79" s="23">
        <v>323.68</v>
      </c>
      <c r="I79" s="167" t="s">
        <v>192</v>
      </c>
      <c r="J79" s="155">
        <v>2.49</v>
      </c>
      <c r="K79" s="155">
        <v>29.68</v>
      </c>
      <c r="L79" s="155">
        <v>17.87</v>
      </c>
      <c r="M79" s="155">
        <v>37.98</v>
      </c>
      <c r="N79" s="155">
        <v>431.57</v>
      </c>
    </row>
    <row r="80" spans="1:14" ht="12.75" hidden="1">
      <c r="A80" s="157" t="s">
        <v>197</v>
      </c>
      <c r="B80" s="23"/>
      <c r="C80" s="23" t="s">
        <v>198</v>
      </c>
      <c r="D80" s="155">
        <v>0.3</v>
      </c>
      <c r="E80" s="23"/>
      <c r="F80" s="23"/>
      <c r="G80" s="23">
        <v>8.1</v>
      </c>
      <c r="H80" s="23">
        <v>32.9</v>
      </c>
      <c r="I80" s="23">
        <v>50</v>
      </c>
      <c r="J80" s="155">
        <v>0.3</v>
      </c>
      <c r="K80" s="161"/>
      <c r="L80" s="161"/>
      <c r="M80" s="161">
        <v>8.1</v>
      </c>
      <c r="N80" s="161">
        <v>32.9</v>
      </c>
    </row>
    <row r="81" spans="1:14" ht="12.75" hidden="1">
      <c r="A81" s="157" t="s">
        <v>38</v>
      </c>
      <c r="B81" s="23"/>
      <c r="C81" s="23">
        <v>200</v>
      </c>
      <c r="D81" s="155">
        <v>0.61</v>
      </c>
      <c r="E81" s="23">
        <v>0.76</v>
      </c>
      <c r="F81" s="23">
        <v>0.1</v>
      </c>
      <c r="G81" s="23">
        <v>24.76</v>
      </c>
      <c r="H81" s="23">
        <v>105</v>
      </c>
      <c r="I81" s="159">
        <v>200</v>
      </c>
      <c r="J81" s="161">
        <v>0.61</v>
      </c>
      <c r="K81" s="161">
        <v>0.76</v>
      </c>
      <c r="L81" s="161">
        <v>0.1</v>
      </c>
      <c r="M81" s="161">
        <v>24.76</v>
      </c>
      <c r="N81" s="161">
        <v>105</v>
      </c>
    </row>
    <row r="82" spans="1:14" ht="12.75" hidden="1">
      <c r="A82" s="157" t="s">
        <v>147</v>
      </c>
      <c r="B82" s="23"/>
      <c r="C82" s="23">
        <v>150</v>
      </c>
      <c r="D82" s="155">
        <v>0.6</v>
      </c>
      <c r="E82" s="23">
        <v>2.28</v>
      </c>
      <c r="F82" s="23">
        <v>0.9</v>
      </c>
      <c r="G82" s="23">
        <v>41.82</v>
      </c>
      <c r="H82" s="23">
        <v>168</v>
      </c>
      <c r="I82" s="160">
        <v>150</v>
      </c>
      <c r="J82" s="161">
        <v>0.6</v>
      </c>
      <c r="K82" s="161">
        <v>2.28</v>
      </c>
      <c r="L82" s="161">
        <v>0.9</v>
      </c>
      <c r="M82" s="161">
        <v>41.82</v>
      </c>
      <c r="N82" s="161">
        <v>168</v>
      </c>
    </row>
    <row r="83" spans="1:14" s="35" customFormat="1" ht="12.75" hidden="1">
      <c r="A83" s="175" t="s">
        <v>148</v>
      </c>
      <c r="B83" s="22"/>
      <c r="C83" s="22"/>
      <c r="D83" s="176">
        <v>3.4</v>
      </c>
      <c r="E83" s="22">
        <v>25.3</v>
      </c>
      <c r="F83" s="22">
        <v>14.4</v>
      </c>
      <c r="G83" s="22">
        <v>103.17</v>
      </c>
      <c r="H83" s="22">
        <v>629.58</v>
      </c>
      <c r="I83" s="165"/>
      <c r="J83" s="166">
        <f>SUM(J79:J82)</f>
        <v>4</v>
      </c>
      <c r="K83" s="166">
        <f>SUM(K79:K82)</f>
        <v>32.72</v>
      </c>
      <c r="L83" s="166">
        <f>SUM(L79:L82)</f>
        <v>18.87</v>
      </c>
      <c r="M83" s="166">
        <f>SUM(M79:M82)</f>
        <v>112.66</v>
      </c>
      <c r="N83" s="166">
        <f>SUM(N79:N82)</f>
        <v>737.47</v>
      </c>
    </row>
    <row r="84" spans="1:14" ht="12.75">
      <c r="A84" s="22" t="s">
        <v>259</v>
      </c>
      <c r="B84" s="23"/>
      <c r="C84" s="23"/>
      <c r="D84" s="155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.75">
      <c r="A85" s="223" t="s">
        <v>305</v>
      </c>
      <c r="B85" s="23"/>
      <c r="C85" s="22">
        <v>200</v>
      </c>
      <c r="D85" s="176"/>
      <c r="E85" s="22">
        <v>8.9</v>
      </c>
      <c r="F85" s="22">
        <v>3.61</v>
      </c>
      <c r="G85" s="22">
        <v>25.28</v>
      </c>
      <c r="H85" s="22">
        <v>158.12</v>
      </c>
      <c r="I85" s="22">
        <v>250</v>
      </c>
      <c r="J85" s="22"/>
      <c r="K85" s="22">
        <v>11.13</v>
      </c>
      <c r="L85" s="22">
        <v>4.51</v>
      </c>
      <c r="M85" s="22">
        <v>31.6</v>
      </c>
      <c r="N85" s="22">
        <v>197.65</v>
      </c>
    </row>
    <row r="86" spans="1:14" ht="12.75" hidden="1">
      <c r="A86" s="152" t="s">
        <v>199</v>
      </c>
      <c r="B86" s="153" t="s">
        <v>200</v>
      </c>
      <c r="C86" s="154">
        <v>50</v>
      </c>
      <c r="D86" s="155">
        <v>1.85</v>
      </c>
      <c r="E86" s="155">
        <v>9.89</v>
      </c>
      <c r="F86" s="155">
        <v>13.96</v>
      </c>
      <c r="G86" s="155">
        <v>5.59</v>
      </c>
      <c r="H86" s="155">
        <v>186.36</v>
      </c>
      <c r="I86" s="154">
        <v>75</v>
      </c>
      <c r="J86" s="155">
        <v>2.45</v>
      </c>
      <c r="K86" s="155">
        <v>14.83</v>
      </c>
      <c r="L86" s="155">
        <v>20.95</v>
      </c>
      <c r="M86" s="155">
        <v>8.38</v>
      </c>
      <c r="N86" s="155">
        <v>279.54</v>
      </c>
    </row>
    <row r="87" spans="1:14" ht="12.75" hidden="1">
      <c r="A87" s="152" t="s">
        <v>152</v>
      </c>
      <c r="B87" s="153" t="s">
        <v>153</v>
      </c>
      <c r="C87" s="154">
        <v>20</v>
      </c>
      <c r="D87" s="155">
        <v>0.1</v>
      </c>
      <c r="E87" s="155">
        <v>0.47</v>
      </c>
      <c r="F87" s="155">
        <v>3.48</v>
      </c>
      <c r="G87" s="155">
        <v>1.9</v>
      </c>
      <c r="H87" s="155">
        <v>40.57</v>
      </c>
      <c r="I87" s="154">
        <v>20</v>
      </c>
      <c r="J87" s="155">
        <v>0.1</v>
      </c>
      <c r="K87" s="155">
        <v>0.47</v>
      </c>
      <c r="L87" s="155">
        <v>3.48</v>
      </c>
      <c r="M87" s="155">
        <v>1.9</v>
      </c>
      <c r="N87" s="155">
        <v>40.57</v>
      </c>
    </row>
    <row r="88" spans="1:14" ht="12.75" hidden="1">
      <c r="A88" s="157" t="s">
        <v>155</v>
      </c>
      <c r="B88" s="23" t="s">
        <v>156</v>
      </c>
      <c r="C88" s="23">
        <v>75</v>
      </c>
      <c r="D88" s="155">
        <v>0.1</v>
      </c>
      <c r="E88" s="155">
        <v>1.52</v>
      </c>
      <c r="F88" s="155">
        <v>2.24</v>
      </c>
      <c r="G88" s="155">
        <v>13.75</v>
      </c>
      <c r="H88" s="155">
        <v>80.28</v>
      </c>
      <c r="I88" s="23">
        <v>75</v>
      </c>
      <c r="J88" s="155">
        <v>0.1</v>
      </c>
      <c r="K88" s="155">
        <v>1.52</v>
      </c>
      <c r="L88" s="155">
        <v>2.24</v>
      </c>
      <c r="M88" s="155">
        <v>13.75</v>
      </c>
      <c r="N88" s="155">
        <v>80.28</v>
      </c>
    </row>
    <row r="89" spans="1:14" ht="12.75" hidden="1">
      <c r="A89" s="158" t="s">
        <v>201</v>
      </c>
      <c r="B89" s="159" t="s">
        <v>202</v>
      </c>
      <c r="C89" s="154">
        <v>100</v>
      </c>
      <c r="D89" s="155">
        <v>0.35</v>
      </c>
      <c r="E89" s="155">
        <v>4.9</v>
      </c>
      <c r="F89" s="155">
        <v>0.2</v>
      </c>
      <c r="G89" s="155">
        <v>15.8</v>
      </c>
      <c r="H89" s="155">
        <v>64</v>
      </c>
      <c r="I89" s="160">
        <v>100</v>
      </c>
      <c r="J89" s="161">
        <v>0.35</v>
      </c>
      <c r="K89" s="161">
        <v>4.9</v>
      </c>
      <c r="L89" s="161">
        <v>0.2</v>
      </c>
      <c r="M89" s="161">
        <v>15.8</v>
      </c>
      <c r="N89" s="161">
        <v>64</v>
      </c>
    </row>
    <row r="90" spans="1:14" ht="12.75" hidden="1">
      <c r="A90" s="158" t="s">
        <v>203</v>
      </c>
      <c r="B90" s="159" t="s">
        <v>204</v>
      </c>
      <c r="C90" s="160">
        <v>200</v>
      </c>
      <c r="D90" s="161">
        <v>0.4</v>
      </c>
      <c r="E90" s="161">
        <v>1.19</v>
      </c>
      <c r="F90" s="161">
        <v>0.26</v>
      </c>
      <c r="G90" s="161">
        <v>37.97</v>
      </c>
      <c r="H90" s="161">
        <v>150.35</v>
      </c>
      <c r="I90" s="160">
        <v>200</v>
      </c>
      <c r="J90" s="161">
        <v>0.4</v>
      </c>
      <c r="K90" s="161">
        <v>1.19</v>
      </c>
      <c r="L90" s="161">
        <v>0.26</v>
      </c>
      <c r="M90" s="161">
        <v>37.97</v>
      </c>
      <c r="N90" s="161">
        <v>150.35</v>
      </c>
    </row>
    <row r="91" spans="1:14" ht="12.75" hidden="1">
      <c r="A91" s="162" t="s">
        <v>147</v>
      </c>
      <c r="B91" s="159"/>
      <c r="C91" s="160">
        <v>150</v>
      </c>
      <c r="D91" s="161">
        <v>0.6</v>
      </c>
      <c r="E91" s="161">
        <v>2.28</v>
      </c>
      <c r="F91" s="161">
        <v>0.9</v>
      </c>
      <c r="G91" s="161">
        <v>41.82</v>
      </c>
      <c r="H91" s="161">
        <v>168</v>
      </c>
      <c r="I91" s="160">
        <v>150</v>
      </c>
      <c r="J91" s="161">
        <v>0.6</v>
      </c>
      <c r="K91" s="161">
        <v>2.28</v>
      </c>
      <c r="L91" s="161">
        <v>0.9</v>
      </c>
      <c r="M91" s="161">
        <v>41.82</v>
      </c>
      <c r="N91" s="161">
        <v>168</v>
      </c>
    </row>
    <row r="92" spans="1:14" ht="12.75" hidden="1">
      <c r="A92" s="237" t="s">
        <v>148</v>
      </c>
      <c r="B92" s="238"/>
      <c r="C92" s="239"/>
      <c r="D92" s="240">
        <f>SUM(D86:D91)</f>
        <v>3.4000000000000004</v>
      </c>
      <c r="E92" s="240">
        <f>SUM(E86:E91)</f>
        <v>20.250000000000004</v>
      </c>
      <c r="F92" s="240">
        <f>SUM(F86:F91)</f>
        <v>21.04</v>
      </c>
      <c r="G92" s="240">
        <f>SUM(G86:G91)</f>
        <v>116.83000000000001</v>
      </c>
      <c r="H92" s="240">
        <f>SUM(H86:H91)</f>
        <v>689.5600000000001</v>
      </c>
      <c r="I92" s="238"/>
      <c r="J92" s="241">
        <f>SUM(J86:J91)</f>
        <v>4</v>
      </c>
      <c r="K92" s="241">
        <f>SUM(K86:K91)</f>
        <v>25.19</v>
      </c>
      <c r="L92" s="241">
        <f>SUM(L86:L91)</f>
        <v>28.03</v>
      </c>
      <c r="M92" s="241">
        <f>SUM(M86:M91)</f>
        <v>119.62</v>
      </c>
      <c r="N92" s="241">
        <f>SUM(N86:N91)</f>
        <v>782.74</v>
      </c>
    </row>
    <row r="93" spans="1:14" ht="12.75">
      <c r="A93" s="192"/>
      <c r="B93" s="193"/>
      <c r="C93" s="187"/>
      <c r="D93" s="188"/>
      <c r="E93" s="188"/>
      <c r="F93" s="188"/>
      <c r="G93" s="188"/>
      <c r="H93" s="188"/>
      <c r="I93" s="193"/>
      <c r="J93" s="194"/>
      <c r="K93" s="194"/>
      <c r="L93" s="194"/>
      <c r="M93" s="194"/>
      <c r="N93" s="194"/>
    </row>
    <row r="94" spans="1:14" ht="12.75">
      <c r="A94" s="192"/>
      <c r="B94" s="193"/>
      <c r="C94" s="187"/>
      <c r="D94" s="188"/>
      <c r="E94" s="188"/>
      <c r="F94" s="188"/>
      <c r="G94" s="188"/>
      <c r="H94" s="188"/>
      <c r="I94" s="193"/>
      <c r="J94" s="194"/>
      <c r="K94" s="194"/>
      <c r="L94" s="194"/>
      <c r="M94" s="194"/>
      <c r="N94" s="194"/>
    </row>
    <row r="95" spans="1:14" ht="12.75">
      <c r="A95" s="192"/>
      <c r="B95" s="193"/>
      <c r="C95" s="187"/>
      <c r="D95" s="188"/>
      <c r="E95" s="188"/>
      <c r="F95" s="188"/>
      <c r="G95" s="188"/>
      <c r="H95" s="188"/>
      <c r="I95" s="193"/>
      <c r="J95" s="194"/>
      <c r="K95" s="194"/>
      <c r="L95" s="194"/>
      <c r="M95" s="194"/>
      <c r="N95" s="194"/>
    </row>
    <row r="96" spans="1:14" ht="12.75">
      <c r="A96" s="192"/>
      <c r="B96" s="193"/>
      <c r="C96" s="187"/>
      <c r="D96" s="188"/>
      <c r="E96" s="188"/>
      <c r="F96" s="188"/>
      <c r="G96" s="188"/>
      <c r="H96" s="188"/>
      <c r="I96" s="193"/>
      <c r="J96" s="194"/>
      <c r="K96" s="194"/>
      <c r="L96" s="194"/>
      <c r="M96" s="194"/>
      <c r="N96" s="194"/>
    </row>
    <row r="97" spans="1:14" ht="12.75">
      <c r="A97" s="192"/>
      <c r="B97" s="193"/>
      <c r="C97" s="187"/>
      <c r="D97" s="188"/>
      <c r="E97" s="188"/>
      <c r="F97" s="188"/>
      <c r="G97" s="188"/>
      <c r="H97" s="188"/>
      <c r="I97" s="193"/>
      <c r="J97" s="194"/>
      <c r="K97" s="194"/>
      <c r="L97" s="194"/>
      <c r="M97" s="194"/>
      <c r="N97" s="194"/>
    </row>
    <row r="98" spans="1:14" ht="12.75">
      <c r="A98" s="192"/>
      <c r="B98" s="193"/>
      <c r="C98" s="187"/>
      <c r="D98" s="188"/>
      <c r="E98" s="188"/>
      <c r="F98" s="188"/>
      <c r="G98" s="188"/>
      <c r="H98" s="188"/>
      <c r="I98" s="193"/>
      <c r="J98" s="194"/>
      <c r="K98" s="194"/>
      <c r="L98" s="194"/>
      <c r="M98" s="194"/>
      <c r="N98" s="194"/>
    </row>
    <row r="99" spans="1:14" ht="12.75">
      <c r="A99" s="192"/>
      <c r="B99" s="193"/>
      <c r="C99" s="187"/>
      <c r="D99" s="188"/>
      <c r="E99" s="188"/>
      <c r="F99" s="188"/>
      <c r="G99" s="188"/>
      <c r="H99" s="188"/>
      <c r="I99" s="193"/>
      <c r="J99" s="194"/>
      <c r="K99" s="194"/>
      <c r="L99" s="194"/>
      <c r="M99" s="194"/>
      <c r="N99" s="194"/>
    </row>
    <row r="100" spans="1:14" ht="12.75">
      <c r="A100" s="192"/>
      <c r="B100" s="193"/>
      <c r="C100" s="187"/>
      <c r="D100" s="188"/>
      <c r="E100" s="188"/>
      <c r="F100" s="188"/>
      <c r="G100" s="188"/>
      <c r="H100" s="188"/>
      <c r="I100" s="193"/>
      <c r="J100" s="194"/>
      <c r="K100" s="194"/>
      <c r="L100" s="194"/>
      <c r="M100" s="194"/>
      <c r="N100" s="194"/>
    </row>
    <row r="101" spans="1:14" ht="12.75">
      <c r="A101" s="185"/>
      <c r="B101" s="146"/>
      <c r="C101" s="146"/>
      <c r="D101" s="205"/>
      <c r="E101" s="146"/>
      <c r="F101" s="146"/>
      <c r="G101" s="146"/>
      <c r="H101" s="146"/>
      <c r="I101" s="84"/>
      <c r="J101" s="84"/>
      <c r="K101" s="84"/>
      <c r="L101" s="84"/>
      <c r="M101" s="84"/>
      <c r="N101" s="84"/>
    </row>
    <row r="102" spans="1:14" ht="12.75">
      <c r="A102" s="84"/>
      <c r="B102" s="146"/>
      <c r="C102" s="146"/>
      <c r="D102" s="205"/>
      <c r="E102" s="146"/>
      <c r="F102" s="146"/>
      <c r="G102" s="146"/>
      <c r="H102" s="146"/>
      <c r="I102" s="206"/>
      <c r="J102" s="205"/>
      <c r="K102" s="205"/>
      <c r="L102" s="205"/>
      <c r="M102" s="205"/>
      <c r="N102" s="205"/>
    </row>
    <row r="103" spans="1:14" ht="12.75">
      <c r="A103" s="84"/>
      <c r="B103" s="146"/>
      <c r="C103" s="146"/>
      <c r="D103" s="205"/>
      <c r="E103" s="146"/>
      <c r="F103" s="146"/>
      <c r="G103" s="146"/>
      <c r="H103" s="146"/>
      <c r="I103" s="210"/>
      <c r="J103" s="209"/>
      <c r="K103" s="209"/>
      <c r="L103" s="209"/>
      <c r="M103" s="209"/>
      <c r="N103" s="209"/>
    </row>
    <row r="104" spans="1:14" ht="12.75">
      <c r="A104" s="84"/>
      <c r="B104" s="146"/>
      <c r="C104" s="146"/>
      <c r="D104" s="205"/>
      <c r="E104" s="146"/>
      <c r="F104" s="146"/>
      <c r="G104" s="146"/>
      <c r="H104" s="146"/>
      <c r="I104" s="210"/>
      <c r="J104" s="209"/>
      <c r="K104" s="209"/>
      <c r="L104" s="209"/>
      <c r="M104" s="209"/>
      <c r="N104" s="209"/>
    </row>
    <row r="105" spans="1:14" ht="12.75">
      <c r="A105" s="84"/>
      <c r="B105" s="146"/>
      <c r="C105" s="146"/>
      <c r="D105" s="205"/>
      <c r="E105" s="146"/>
      <c r="F105" s="146"/>
      <c r="G105" s="146"/>
      <c r="H105" s="146"/>
      <c r="I105" s="146"/>
      <c r="J105" s="205"/>
      <c r="K105" s="205"/>
      <c r="L105" s="205"/>
      <c r="M105" s="205"/>
      <c r="N105" s="205"/>
    </row>
    <row r="106" spans="1:14" ht="12.75">
      <c r="A106" s="84"/>
      <c r="B106" s="146"/>
      <c r="C106" s="146"/>
      <c r="D106" s="205"/>
      <c r="E106" s="146"/>
      <c r="F106" s="146"/>
      <c r="G106" s="146"/>
      <c r="H106" s="146"/>
      <c r="I106" s="208"/>
      <c r="J106" s="209"/>
      <c r="K106" s="209"/>
      <c r="L106" s="209"/>
      <c r="M106" s="209"/>
      <c r="N106" s="209"/>
    </row>
    <row r="107" spans="1:14" ht="12.75">
      <c r="A107" s="84"/>
      <c r="B107" s="146"/>
      <c r="C107" s="146"/>
      <c r="D107" s="205"/>
      <c r="E107" s="146"/>
      <c r="F107" s="146"/>
      <c r="G107" s="146"/>
      <c r="H107" s="146"/>
      <c r="I107" s="210"/>
      <c r="J107" s="209"/>
      <c r="K107" s="209"/>
      <c r="L107" s="209"/>
      <c r="M107" s="209"/>
      <c r="N107" s="209"/>
    </row>
    <row r="108" spans="1:14" s="35" customFormat="1" ht="12.75">
      <c r="A108" s="88"/>
      <c r="B108" s="185"/>
      <c r="C108" s="185"/>
      <c r="D108" s="186"/>
      <c r="E108" s="185"/>
      <c r="F108" s="185"/>
      <c r="G108" s="185"/>
      <c r="H108" s="185"/>
      <c r="I108" s="187"/>
      <c r="J108" s="188"/>
      <c r="K108" s="188"/>
      <c r="L108" s="188"/>
      <c r="M108" s="188"/>
      <c r="N108" s="188"/>
    </row>
    <row r="109" spans="1:14" ht="12.75">
      <c r="A109" s="185"/>
      <c r="B109" s="146"/>
      <c r="C109" s="146"/>
      <c r="D109" s="205"/>
      <c r="E109" s="146"/>
      <c r="F109" s="146"/>
      <c r="G109" s="146"/>
      <c r="H109" s="146"/>
      <c r="I109" s="84"/>
      <c r="J109" s="84"/>
      <c r="K109" s="84"/>
      <c r="L109" s="84"/>
      <c r="M109" s="84"/>
      <c r="N109" s="84"/>
    </row>
    <row r="110" spans="1:14" ht="12.75">
      <c r="A110" s="84"/>
      <c r="B110" s="146"/>
      <c r="C110" s="146"/>
      <c r="D110" s="205"/>
      <c r="E110" s="146"/>
      <c r="F110" s="146"/>
      <c r="G110" s="146"/>
      <c r="H110" s="146"/>
      <c r="I110" s="206"/>
      <c r="J110" s="205"/>
      <c r="K110" s="205"/>
      <c r="L110" s="205"/>
      <c r="M110" s="205"/>
      <c r="N110" s="205"/>
    </row>
    <row r="111" spans="1:14" ht="12.75">
      <c r="A111" s="84"/>
      <c r="B111" s="146"/>
      <c r="C111" s="146"/>
      <c r="D111" s="205"/>
      <c r="E111" s="146"/>
      <c r="F111" s="146"/>
      <c r="G111" s="146"/>
      <c r="H111" s="146"/>
      <c r="I111" s="207"/>
      <c r="J111" s="205"/>
      <c r="K111" s="205"/>
      <c r="L111" s="205"/>
      <c r="M111" s="205"/>
      <c r="N111" s="205"/>
    </row>
    <row r="112" spans="1:14" ht="12.75">
      <c r="A112" s="84"/>
      <c r="B112" s="146"/>
      <c r="C112" s="146"/>
      <c r="D112" s="205"/>
      <c r="E112" s="146"/>
      <c r="F112" s="146"/>
      <c r="G112" s="146"/>
      <c r="H112" s="146"/>
      <c r="I112" s="146"/>
      <c r="J112" s="205"/>
      <c r="K112" s="205"/>
      <c r="L112" s="205"/>
      <c r="M112" s="205"/>
      <c r="N112" s="205"/>
    </row>
    <row r="113" spans="1:14" ht="12.75">
      <c r="A113" s="84"/>
      <c r="B113" s="146"/>
      <c r="C113" s="146"/>
      <c r="D113" s="205"/>
      <c r="E113" s="146"/>
      <c r="F113" s="146"/>
      <c r="G113" s="146"/>
      <c r="H113" s="146"/>
      <c r="I113" s="146"/>
      <c r="J113" s="205"/>
      <c r="K113" s="205"/>
      <c r="L113" s="205"/>
      <c r="M113" s="205"/>
      <c r="N113" s="205"/>
    </row>
    <row r="114" spans="1:14" ht="12.75">
      <c r="A114" s="84"/>
      <c r="B114" s="146"/>
      <c r="C114" s="146"/>
      <c r="D114" s="205"/>
      <c r="E114" s="146"/>
      <c r="F114" s="146"/>
      <c r="G114" s="146"/>
      <c r="H114" s="146"/>
      <c r="I114" s="206"/>
      <c r="J114" s="205"/>
      <c r="K114" s="205"/>
      <c r="L114" s="205"/>
      <c r="M114" s="205"/>
      <c r="N114" s="205"/>
    </row>
    <row r="115" spans="1:14" ht="12.75">
      <c r="A115" s="84"/>
      <c r="B115" s="146"/>
      <c r="C115" s="146"/>
      <c r="D115" s="205"/>
      <c r="E115" s="146"/>
      <c r="F115" s="146"/>
      <c r="G115" s="146"/>
      <c r="H115" s="146"/>
      <c r="I115" s="210"/>
      <c r="J115" s="209"/>
      <c r="K115" s="209"/>
      <c r="L115" s="209"/>
      <c r="M115" s="209"/>
      <c r="N115" s="209"/>
    </row>
    <row r="116" spans="1:14" s="35" customFormat="1" ht="12.75">
      <c r="A116" s="88"/>
      <c r="B116" s="185"/>
      <c r="C116" s="185"/>
      <c r="D116" s="186"/>
      <c r="E116" s="185"/>
      <c r="F116" s="185"/>
      <c r="G116" s="185"/>
      <c r="H116" s="185"/>
      <c r="I116" s="187"/>
      <c r="J116" s="188"/>
      <c r="K116" s="188"/>
      <c r="L116" s="188"/>
      <c r="M116" s="188"/>
      <c r="N116" s="188"/>
    </row>
    <row r="117" spans="1:14" ht="12.75">
      <c r="A117" s="185"/>
      <c r="B117" s="146"/>
      <c r="C117" s="146"/>
      <c r="D117" s="205"/>
      <c r="E117" s="146"/>
      <c r="F117" s="146"/>
      <c r="G117" s="146"/>
      <c r="H117" s="146"/>
      <c r="I117" s="84"/>
      <c r="J117" s="84"/>
      <c r="K117" s="84"/>
      <c r="L117" s="84"/>
      <c r="M117" s="84"/>
      <c r="N117" s="84"/>
    </row>
    <row r="118" spans="1:14" ht="12.75">
      <c r="A118" s="84"/>
      <c r="B118" s="146"/>
      <c r="C118" s="146"/>
      <c r="D118" s="205"/>
      <c r="E118" s="146"/>
      <c r="F118" s="146"/>
      <c r="G118" s="146"/>
      <c r="H118" s="146"/>
      <c r="I118" s="206"/>
      <c r="J118" s="205"/>
      <c r="K118" s="205"/>
      <c r="L118" s="205"/>
      <c r="M118" s="205"/>
      <c r="N118" s="205"/>
    </row>
    <row r="119" spans="1:14" ht="12.75">
      <c r="A119" s="84"/>
      <c r="B119" s="146"/>
      <c r="C119" s="146"/>
      <c r="D119" s="205"/>
      <c r="E119" s="146"/>
      <c r="F119" s="146"/>
      <c r="G119" s="146"/>
      <c r="H119" s="146"/>
      <c r="I119" s="146"/>
      <c r="J119" s="205"/>
      <c r="K119" s="205"/>
      <c r="L119" s="205"/>
      <c r="M119" s="205"/>
      <c r="N119" s="205"/>
    </row>
    <row r="120" spans="1:14" ht="12.75">
      <c r="A120" s="84"/>
      <c r="B120" s="146"/>
      <c r="C120" s="146"/>
      <c r="D120" s="205"/>
      <c r="E120" s="146"/>
      <c r="F120" s="146"/>
      <c r="G120" s="146"/>
      <c r="H120" s="146"/>
      <c r="I120" s="206"/>
      <c r="J120" s="205"/>
      <c r="K120" s="209"/>
      <c r="L120" s="209"/>
      <c r="M120" s="209"/>
      <c r="N120" s="209"/>
    </row>
    <row r="121" spans="1:14" ht="12.75">
      <c r="A121" s="84"/>
      <c r="B121" s="146"/>
      <c r="C121" s="146"/>
      <c r="D121" s="205"/>
      <c r="E121" s="146"/>
      <c r="F121" s="146"/>
      <c r="G121" s="146"/>
      <c r="H121" s="146"/>
      <c r="I121" s="210"/>
      <c r="J121" s="209"/>
      <c r="K121" s="209"/>
      <c r="L121" s="209"/>
      <c r="M121" s="209"/>
      <c r="N121" s="209"/>
    </row>
    <row r="122" spans="1:14" s="35" customFormat="1" ht="12.75">
      <c r="A122" s="88"/>
      <c r="B122" s="185"/>
      <c r="C122" s="185"/>
      <c r="D122" s="186"/>
      <c r="E122" s="185"/>
      <c r="F122" s="185"/>
      <c r="G122" s="185"/>
      <c r="H122" s="185"/>
      <c r="I122" s="187"/>
      <c r="J122" s="188"/>
      <c r="K122" s="188"/>
      <c r="L122" s="188"/>
      <c r="M122" s="188"/>
      <c r="N122" s="188"/>
    </row>
    <row r="123" spans="1:14" ht="12.75">
      <c r="A123" s="185"/>
      <c r="B123" s="146"/>
      <c r="C123" s="146"/>
      <c r="D123" s="205"/>
      <c r="E123" s="146"/>
      <c r="F123" s="146"/>
      <c r="G123" s="146"/>
      <c r="H123" s="146"/>
      <c r="I123" s="84"/>
      <c r="J123" s="84"/>
      <c r="K123" s="84"/>
      <c r="L123" s="84"/>
      <c r="M123" s="84"/>
      <c r="N123" s="84"/>
    </row>
    <row r="124" spans="1:14" ht="12.75">
      <c r="A124" s="84"/>
      <c r="B124" s="146"/>
      <c r="C124" s="146"/>
      <c r="D124" s="205"/>
      <c r="E124" s="146"/>
      <c r="F124" s="146"/>
      <c r="G124" s="146"/>
      <c r="H124" s="146"/>
      <c r="I124" s="210"/>
      <c r="J124" s="209"/>
      <c r="K124" s="209"/>
      <c r="L124" s="209"/>
      <c r="M124" s="209"/>
      <c r="N124" s="209"/>
    </row>
    <row r="125" spans="1:14" ht="12.75">
      <c r="A125" s="84"/>
      <c r="B125" s="146"/>
      <c r="C125" s="146"/>
      <c r="D125" s="205"/>
      <c r="E125" s="146"/>
      <c r="F125" s="146"/>
      <c r="G125" s="146"/>
      <c r="H125" s="146"/>
      <c r="I125" s="210"/>
      <c r="J125" s="234"/>
      <c r="K125" s="234"/>
      <c r="L125" s="234"/>
      <c r="M125" s="234"/>
      <c r="N125" s="234"/>
    </row>
    <row r="126" spans="1:14" ht="12.75">
      <c r="A126" s="84"/>
      <c r="B126" s="146"/>
      <c r="C126" s="146"/>
      <c r="D126" s="205"/>
      <c r="E126" s="146"/>
      <c r="F126" s="146"/>
      <c r="G126" s="146"/>
      <c r="H126" s="146"/>
      <c r="I126" s="208"/>
      <c r="J126" s="209"/>
      <c r="K126" s="209"/>
      <c r="L126" s="209"/>
      <c r="M126" s="209"/>
      <c r="N126" s="209"/>
    </row>
    <row r="127" spans="1:14" ht="12.75">
      <c r="A127" s="84"/>
      <c r="B127" s="146"/>
      <c r="C127" s="146"/>
      <c r="D127" s="205"/>
      <c r="E127" s="146"/>
      <c r="F127" s="146"/>
      <c r="G127" s="146"/>
      <c r="H127" s="146"/>
      <c r="I127" s="210"/>
      <c r="J127" s="209"/>
      <c r="K127" s="209"/>
      <c r="L127" s="209"/>
      <c r="M127" s="209"/>
      <c r="N127" s="209"/>
    </row>
    <row r="128" spans="1:14" ht="12.75">
      <c r="A128" s="84"/>
      <c r="B128" s="146"/>
      <c r="C128" s="146"/>
      <c r="D128" s="205"/>
      <c r="E128" s="146"/>
      <c r="F128" s="146"/>
      <c r="G128" s="146"/>
      <c r="H128" s="146"/>
      <c r="I128" s="208"/>
      <c r="J128" s="209"/>
      <c r="K128" s="209"/>
      <c r="L128" s="209"/>
      <c r="M128" s="209"/>
      <c r="N128" s="209"/>
    </row>
    <row r="129" spans="1:14" s="35" customFormat="1" ht="12.75">
      <c r="A129" s="88"/>
      <c r="B129" s="185"/>
      <c r="C129" s="185"/>
      <c r="D129" s="186"/>
      <c r="E129" s="185"/>
      <c r="F129" s="185"/>
      <c r="G129" s="185"/>
      <c r="H129" s="185"/>
      <c r="I129" s="193"/>
      <c r="J129" s="194"/>
      <c r="K129" s="194"/>
      <c r="L129" s="194"/>
      <c r="M129" s="194"/>
      <c r="N129" s="194"/>
    </row>
    <row r="130" spans="1:14" ht="12.75">
      <c r="A130" s="185"/>
      <c r="B130" s="146"/>
      <c r="C130" s="146"/>
      <c r="D130" s="205"/>
      <c r="E130" s="146"/>
      <c r="F130" s="146"/>
      <c r="G130" s="146"/>
      <c r="H130" s="146"/>
      <c r="I130" s="84"/>
      <c r="J130" s="84"/>
      <c r="K130" s="84"/>
      <c r="L130" s="84"/>
      <c r="M130" s="84"/>
      <c r="N130" s="84"/>
    </row>
    <row r="131" spans="1:14" ht="12.75">
      <c r="A131" s="84"/>
      <c r="B131" s="146"/>
      <c r="C131" s="146"/>
      <c r="D131" s="205"/>
      <c r="E131" s="146"/>
      <c r="F131" s="146"/>
      <c r="G131" s="146"/>
      <c r="H131" s="146"/>
      <c r="I131" s="206"/>
      <c r="J131" s="205"/>
      <c r="K131" s="205"/>
      <c r="L131" s="205"/>
      <c r="M131" s="205"/>
      <c r="N131" s="205"/>
    </row>
    <row r="132" spans="1:14" ht="12.75">
      <c r="A132" s="84"/>
      <c r="B132" s="146"/>
      <c r="C132" s="146"/>
      <c r="D132" s="205"/>
      <c r="E132" s="146"/>
      <c r="F132" s="146"/>
      <c r="G132" s="146"/>
      <c r="H132" s="146"/>
      <c r="I132" s="206"/>
      <c r="J132" s="205"/>
      <c r="K132" s="205"/>
      <c r="L132" s="205"/>
      <c r="M132" s="205"/>
      <c r="N132" s="205"/>
    </row>
    <row r="133" spans="1:14" ht="12.75">
      <c r="A133" s="84"/>
      <c r="B133" s="146"/>
      <c r="C133" s="146"/>
      <c r="D133" s="205"/>
      <c r="E133" s="146"/>
      <c r="F133" s="146"/>
      <c r="G133" s="146"/>
      <c r="H133" s="146"/>
      <c r="I133" s="206"/>
      <c r="J133" s="205"/>
      <c r="K133" s="205"/>
      <c r="L133" s="205"/>
      <c r="M133" s="205"/>
      <c r="N133" s="205"/>
    </row>
    <row r="134" spans="1:14" ht="12.75">
      <c r="A134" s="84"/>
      <c r="B134" s="146"/>
      <c r="C134" s="146"/>
      <c r="D134" s="205"/>
      <c r="E134" s="146"/>
      <c r="F134" s="146"/>
      <c r="G134" s="146"/>
      <c r="H134" s="146"/>
      <c r="I134" s="210"/>
      <c r="J134" s="209"/>
      <c r="K134" s="209"/>
      <c r="L134" s="209"/>
      <c r="M134" s="209"/>
      <c r="N134" s="209"/>
    </row>
    <row r="135" spans="1:14" ht="12.75">
      <c r="A135" s="84"/>
      <c r="B135" s="146"/>
      <c r="C135" s="146"/>
      <c r="D135" s="205"/>
      <c r="E135" s="146"/>
      <c r="F135" s="146"/>
      <c r="G135" s="146"/>
      <c r="H135" s="146"/>
      <c r="I135" s="208"/>
      <c r="J135" s="209"/>
      <c r="K135" s="209"/>
      <c r="L135" s="209"/>
      <c r="M135" s="209"/>
      <c r="N135" s="209"/>
    </row>
    <row r="136" spans="1:14" s="35" customFormat="1" ht="12.75">
      <c r="A136" s="88"/>
      <c r="B136" s="185"/>
      <c r="C136" s="185"/>
      <c r="D136" s="186"/>
      <c r="E136" s="185"/>
      <c r="F136" s="185"/>
      <c r="G136" s="185"/>
      <c r="H136" s="185"/>
      <c r="I136" s="187"/>
      <c r="J136" s="188"/>
      <c r="K136" s="188"/>
      <c r="L136" s="188"/>
      <c r="M136" s="188"/>
      <c r="N136" s="188"/>
    </row>
    <row r="137" spans="1:14" ht="12.75">
      <c r="A137" s="185"/>
      <c r="B137" s="146"/>
      <c r="C137" s="146"/>
      <c r="D137" s="205"/>
      <c r="E137" s="146"/>
      <c r="F137" s="146"/>
      <c r="G137" s="146"/>
      <c r="H137" s="146"/>
      <c r="I137" s="84"/>
      <c r="J137" s="84"/>
      <c r="K137" s="84"/>
      <c r="L137" s="84"/>
      <c r="M137" s="84"/>
      <c r="N137" s="84"/>
    </row>
    <row r="138" spans="1:14" ht="12.75">
      <c r="A138" s="84"/>
      <c r="B138" s="146"/>
      <c r="C138" s="146"/>
      <c r="D138" s="205"/>
      <c r="E138" s="146"/>
      <c r="F138" s="146"/>
      <c r="G138" s="146"/>
      <c r="H138" s="146"/>
      <c r="I138" s="206"/>
      <c r="J138" s="205"/>
      <c r="K138" s="205"/>
      <c r="L138" s="205"/>
      <c r="M138" s="205"/>
      <c r="N138" s="205"/>
    </row>
    <row r="139" spans="1:14" ht="12.75">
      <c r="A139" s="84"/>
      <c r="B139" s="146"/>
      <c r="C139" s="146"/>
      <c r="D139" s="205"/>
      <c r="E139" s="146"/>
      <c r="F139" s="146"/>
      <c r="G139" s="146"/>
      <c r="H139" s="146"/>
      <c r="I139" s="207"/>
      <c r="J139" s="205"/>
      <c r="K139" s="205"/>
      <c r="L139" s="205"/>
      <c r="M139" s="205"/>
      <c r="N139" s="205"/>
    </row>
    <row r="140" spans="1:14" ht="12.75">
      <c r="A140" s="84"/>
      <c r="B140" s="146"/>
      <c r="C140" s="146"/>
      <c r="D140" s="205"/>
      <c r="E140" s="146"/>
      <c r="F140" s="146"/>
      <c r="G140" s="146"/>
      <c r="H140" s="146"/>
      <c r="I140" s="210"/>
      <c r="J140" s="209"/>
      <c r="K140" s="209"/>
      <c r="L140" s="209"/>
      <c r="M140" s="209"/>
      <c r="N140" s="209"/>
    </row>
    <row r="141" spans="1:14" ht="12.75">
      <c r="A141" s="84"/>
      <c r="B141" s="146"/>
      <c r="C141" s="146"/>
      <c r="D141" s="205"/>
      <c r="E141" s="146"/>
      <c r="F141" s="146"/>
      <c r="G141" s="146"/>
      <c r="H141" s="146"/>
      <c r="I141" s="210"/>
      <c r="J141" s="209"/>
      <c r="K141" s="209"/>
      <c r="L141" s="209"/>
      <c r="M141" s="209"/>
      <c r="N141" s="209"/>
    </row>
    <row r="142" spans="1:14" ht="12.75">
      <c r="A142" s="84"/>
      <c r="B142" s="146"/>
      <c r="C142" s="146"/>
      <c r="D142" s="205"/>
      <c r="E142" s="146"/>
      <c r="F142" s="146"/>
      <c r="G142" s="146"/>
      <c r="H142" s="146"/>
      <c r="I142" s="146"/>
      <c r="J142" s="205"/>
      <c r="K142" s="205"/>
      <c r="L142" s="205"/>
      <c r="M142" s="205"/>
      <c r="N142" s="205"/>
    </row>
    <row r="143" spans="1:14" ht="12.75">
      <c r="A143" s="84"/>
      <c r="B143" s="146"/>
      <c r="C143" s="146"/>
      <c r="D143" s="205"/>
      <c r="E143" s="146"/>
      <c r="F143" s="146"/>
      <c r="G143" s="146"/>
      <c r="H143" s="146"/>
      <c r="I143" s="208"/>
      <c r="J143" s="209"/>
      <c r="K143" s="209"/>
      <c r="L143" s="209"/>
      <c r="M143" s="209"/>
      <c r="N143" s="209"/>
    </row>
    <row r="144" spans="1:14" ht="12.75">
      <c r="A144" s="84"/>
      <c r="B144" s="146"/>
      <c r="C144" s="146"/>
      <c r="D144" s="205"/>
      <c r="E144" s="146"/>
      <c r="F144" s="146"/>
      <c r="G144" s="146"/>
      <c r="H144" s="146"/>
      <c r="I144" s="208"/>
      <c r="J144" s="209"/>
      <c r="K144" s="209"/>
      <c r="L144" s="209"/>
      <c r="M144" s="209"/>
      <c r="N144" s="209"/>
    </row>
    <row r="145" spans="1:14" s="35" customFormat="1" ht="12.75">
      <c r="A145" s="88"/>
      <c r="B145" s="185"/>
      <c r="C145" s="185"/>
      <c r="D145" s="186"/>
      <c r="E145" s="185"/>
      <c r="F145" s="185"/>
      <c r="G145" s="185"/>
      <c r="H145" s="185"/>
      <c r="I145" s="210"/>
      <c r="J145" s="188"/>
      <c r="K145" s="188"/>
      <c r="L145" s="188"/>
      <c r="M145" s="188"/>
      <c r="N145" s="188"/>
    </row>
    <row r="146" spans="1:14" ht="12.75">
      <c r="A146" s="185"/>
      <c r="B146" s="146"/>
      <c r="C146" s="146"/>
      <c r="D146" s="205"/>
      <c r="E146" s="146"/>
      <c r="F146" s="146"/>
      <c r="G146" s="146"/>
      <c r="H146" s="146"/>
      <c r="I146" s="187"/>
      <c r="J146" s="188"/>
      <c r="K146" s="188"/>
      <c r="L146" s="188"/>
      <c r="M146" s="188"/>
      <c r="N146" s="188"/>
    </row>
    <row r="147" spans="1:14" ht="12.75">
      <c r="A147" s="213"/>
      <c r="B147" s="208"/>
      <c r="C147" s="210"/>
      <c r="D147" s="209"/>
      <c r="E147" s="209"/>
      <c r="F147" s="209"/>
      <c r="G147" s="209"/>
      <c r="H147" s="209"/>
      <c r="I147" s="210"/>
      <c r="J147" s="209"/>
      <c r="K147" s="209"/>
      <c r="L147" s="209"/>
      <c r="M147" s="209"/>
      <c r="N147" s="209"/>
    </row>
    <row r="148" spans="1:14" ht="12.75">
      <c r="A148" s="212"/>
      <c r="B148" s="211"/>
      <c r="C148" s="207"/>
      <c r="D148" s="205"/>
      <c r="E148" s="205"/>
      <c r="F148" s="205"/>
      <c r="G148" s="205"/>
      <c r="H148" s="205"/>
      <c r="I148" s="207"/>
      <c r="J148" s="205"/>
      <c r="K148" s="205"/>
      <c r="L148" s="205"/>
      <c r="M148" s="205"/>
      <c r="N148" s="205"/>
    </row>
    <row r="149" spans="1:14" ht="12.75">
      <c r="A149" s="84"/>
      <c r="B149" s="146"/>
      <c r="C149" s="146"/>
      <c r="D149" s="205"/>
      <c r="E149" s="205"/>
      <c r="F149" s="205"/>
      <c r="G149" s="205"/>
      <c r="H149" s="205"/>
      <c r="I149" s="146"/>
      <c r="J149" s="205"/>
      <c r="K149" s="205"/>
      <c r="L149" s="205"/>
      <c r="M149" s="205"/>
      <c r="N149" s="205"/>
    </row>
    <row r="150" spans="1:14" ht="12.75">
      <c r="A150" s="113"/>
      <c r="B150" s="208"/>
      <c r="C150" s="208"/>
      <c r="D150" s="209"/>
      <c r="E150" s="209"/>
      <c r="F150" s="209"/>
      <c r="G150" s="209"/>
      <c r="H150" s="209"/>
      <c r="I150" s="208"/>
      <c r="J150" s="209"/>
      <c r="K150" s="209"/>
      <c r="L150" s="209"/>
      <c r="M150" s="209"/>
      <c r="N150" s="209"/>
    </row>
    <row r="151" spans="1:14" ht="12.75">
      <c r="A151" s="113"/>
      <c r="B151" s="208"/>
      <c r="C151" s="208"/>
      <c r="D151" s="209"/>
      <c r="E151" s="209"/>
      <c r="F151" s="209"/>
      <c r="G151" s="209"/>
      <c r="H151" s="209"/>
      <c r="I151" s="208"/>
      <c r="J151" s="209"/>
      <c r="K151" s="209"/>
      <c r="L151" s="209"/>
      <c r="M151" s="209"/>
      <c r="N151" s="209"/>
    </row>
    <row r="152" spans="1:14" ht="12.75">
      <c r="A152" s="113"/>
      <c r="B152" s="208"/>
      <c r="C152" s="210"/>
      <c r="D152" s="209"/>
      <c r="E152" s="209"/>
      <c r="F152" s="209"/>
      <c r="G152" s="209"/>
      <c r="H152" s="209"/>
      <c r="I152" s="210"/>
      <c r="J152" s="209"/>
      <c r="K152" s="209"/>
      <c r="L152" s="209"/>
      <c r="M152" s="209"/>
      <c r="N152" s="209"/>
    </row>
    <row r="153" spans="1:14" ht="12.75">
      <c r="A153" s="216"/>
      <c r="B153" s="193"/>
      <c r="C153" s="193"/>
      <c r="D153" s="194"/>
      <c r="E153" s="194"/>
      <c r="F153" s="194"/>
      <c r="G153" s="194"/>
      <c r="H153" s="194"/>
      <c r="I153" s="193"/>
      <c r="J153" s="194"/>
      <c r="K153" s="194"/>
      <c r="L153" s="194"/>
      <c r="M153" s="194"/>
      <c r="N153" s="194"/>
    </row>
    <row r="154" spans="1:14" ht="12.75">
      <c r="A154" s="185"/>
      <c r="B154" s="146"/>
      <c r="C154" s="146"/>
      <c r="D154" s="205"/>
      <c r="E154" s="146"/>
      <c r="F154" s="146"/>
      <c r="G154" s="146"/>
      <c r="H154" s="146"/>
      <c r="I154" s="84"/>
      <c r="J154" s="84"/>
      <c r="K154" s="84"/>
      <c r="L154" s="84"/>
      <c r="M154" s="84"/>
      <c r="N154" s="84"/>
    </row>
    <row r="155" spans="1:14" ht="12.75">
      <c r="A155" s="212"/>
      <c r="B155" s="211"/>
      <c r="C155" s="210"/>
      <c r="D155" s="209"/>
      <c r="E155" s="209"/>
      <c r="F155" s="209"/>
      <c r="G155" s="209"/>
      <c r="H155" s="209"/>
      <c r="I155" s="210"/>
      <c r="J155" s="209"/>
      <c r="K155" s="209"/>
      <c r="L155" s="209"/>
      <c r="M155" s="209"/>
      <c r="N155" s="209"/>
    </row>
    <row r="156" spans="1:14" ht="12.75">
      <c r="A156" s="219"/>
      <c r="B156" s="217"/>
      <c r="C156" s="218"/>
      <c r="D156" s="209"/>
      <c r="E156" s="209"/>
      <c r="F156" s="209"/>
      <c r="G156" s="209"/>
      <c r="H156" s="209"/>
      <c r="I156" s="218"/>
      <c r="J156" s="209"/>
      <c r="K156" s="209"/>
      <c r="L156" s="209"/>
      <c r="M156" s="209"/>
      <c r="N156" s="209"/>
    </row>
    <row r="157" spans="1:14" ht="12.75">
      <c r="A157" s="84"/>
      <c r="B157" s="146"/>
      <c r="C157" s="146"/>
      <c r="D157" s="205"/>
      <c r="E157" s="205"/>
      <c r="F157" s="205"/>
      <c r="G157" s="205"/>
      <c r="H157" s="205"/>
      <c r="I157" s="146"/>
      <c r="J157" s="205"/>
      <c r="K157" s="205"/>
      <c r="L157" s="205"/>
      <c r="M157" s="205"/>
      <c r="N157" s="205"/>
    </row>
    <row r="158" spans="1:14" ht="12.75">
      <c r="A158" s="212"/>
      <c r="B158" s="211"/>
      <c r="C158" s="146"/>
      <c r="D158" s="205"/>
      <c r="E158" s="205"/>
      <c r="F158" s="205"/>
      <c r="G158" s="205"/>
      <c r="H158" s="205"/>
      <c r="I158" s="146"/>
      <c r="J158" s="205"/>
      <c r="K158" s="205"/>
      <c r="L158" s="205"/>
      <c r="M158" s="205"/>
      <c r="N158" s="205"/>
    </row>
    <row r="159" spans="1:14" ht="12.75">
      <c r="A159" s="113"/>
      <c r="B159" s="208"/>
      <c r="C159" s="208"/>
      <c r="D159" s="209"/>
      <c r="E159" s="209"/>
      <c r="F159" s="209"/>
      <c r="G159" s="209"/>
      <c r="H159" s="209"/>
      <c r="I159" s="208"/>
      <c r="J159" s="209"/>
      <c r="K159" s="209"/>
      <c r="L159" s="209"/>
      <c r="M159" s="209"/>
      <c r="N159" s="209"/>
    </row>
    <row r="160" spans="1:14" ht="12.75">
      <c r="A160" s="113"/>
      <c r="B160" s="208"/>
      <c r="C160" s="210"/>
      <c r="D160" s="209"/>
      <c r="E160" s="209"/>
      <c r="F160" s="209"/>
      <c r="G160" s="209"/>
      <c r="H160" s="209"/>
      <c r="I160" s="210"/>
      <c r="J160" s="209"/>
      <c r="K160" s="209"/>
      <c r="L160" s="209"/>
      <c r="M160" s="209"/>
      <c r="N160" s="209"/>
    </row>
    <row r="161" spans="1:14" ht="12.75">
      <c r="A161" s="113"/>
      <c r="B161" s="208"/>
      <c r="C161" s="210"/>
      <c r="D161" s="209"/>
      <c r="E161" s="209"/>
      <c r="F161" s="209"/>
      <c r="G161" s="209"/>
      <c r="H161" s="209"/>
      <c r="I161" s="210"/>
      <c r="J161" s="209"/>
      <c r="K161" s="209"/>
      <c r="L161" s="209"/>
      <c r="M161" s="209"/>
      <c r="N161" s="209"/>
    </row>
    <row r="162" spans="1:14" ht="12.75">
      <c r="A162" s="192"/>
      <c r="B162" s="193"/>
      <c r="C162" s="187"/>
      <c r="D162" s="188"/>
      <c r="E162" s="188"/>
      <c r="F162" s="188"/>
      <c r="G162" s="188"/>
      <c r="H162" s="188"/>
      <c r="I162" s="193"/>
      <c r="J162" s="194"/>
      <c r="K162" s="194"/>
      <c r="L162" s="194"/>
      <c r="M162" s="194"/>
      <c r="N162" s="194"/>
    </row>
    <row r="163" spans="1:14" ht="12.75">
      <c r="A163" s="185"/>
      <c r="B163" s="146"/>
      <c r="C163" s="146"/>
      <c r="D163" s="205"/>
      <c r="E163" s="146"/>
      <c r="F163" s="146"/>
      <c r="G163" s="146"/>
      <c r="H163" s="146"/>
      <c r="I163" s="84"/>
      <c r="J163" s="84"/>
      <c r="K163" s="84"/>
      <c r="L163" s="84"/>
      <c r="M163" s="84"/>
      <c r="N163" s="84"/>
    </row>
    <row r="164" spans="1:14" ht="12.75">
      <c r="A164" s="221"/>
      <c r="B164" s="220"/>
      <c r="C164" s="210"/>
      <c r="D164" s="209"/>
      <c r="E164" s="209"/>
      <c r="F164" s="209"/>
      <c r="G164" s="209"/>
      <c r="H164" s="209"/>
      <c r="I164" s="210"/>
      <c r="J164" s="209"/>
      <c r="K164" s="209"/>
      <c r="L164" s="209"/>
      <c r="M164" s="209"/>
      <c r="N164" s="209"/>
    </row>
    <row r="165" spans="1:14" ht="12.75">
      <c r="A165" s="113"/>
      <c r="B165" s="208"/>
      <c r="C165" s="210"/>
      <c r="D165" s="209"/>
      <c r="E165" s="209"/>
      <c r="F165" s="209"/>
      <c r="G165" s="209"/>
      <c r="H165" s="209"/>
      <c r="I165" s="210"/>
      <c r="J165" s="209"/>
      <c r="K165" s="209"/>
      <c r="L165" s="209"/>
      <c r="M165" s="209"/>
      <c r="N165" s="209"/>
    </row>
    <row r="166" spans="1:14" ht="12.75">
      <c r="A166" s="113"/>
      <c r="B166" s="208"/>
      <c r="C166" s="208"/>
      <c r="D166" s="209"/>
      <c r="E166" s="209"/>
      <c r="F166" s="209"/>
      <c r="G166" s="209"/>
      <c r="H166" s="209"/>
      <c r="I166" s="208"/>
      <c r="J166" s="209"/>
      <c r="K166" s="209"/>
      <c r="L166" s="209"/>
      <c r="M166" s="209"/>
      <c r="N166" s="209"/>
    </row>
    <row r="167" spans="1:14" ht="12.75">
      <c r="A167" s="113"/>
      <c r="B167" s="208"/>
      <c r="C167" s="210"/>
      <c r="D167" s="209"/>
      <c r="E167" s="209"/>
      <c r="F167" s="209"/>
      <c r="G167" s="209"/>
      <c r="H167" s="209"/>
      <c r="I167" s="210"/>
      <c r="J167" s="209"/>
      <c r="K167" s="209"/>
      <c r="L167" s="209"/>
      <c r="M167" s="209"/>
      <c r="N167" s="209"/>
    </row>
    <row r="168" spans="1:14" ht="12.75">
      <c r="A168" s="216"/>
      <c r="B168" s="193"/>
      <c r="C168" s="193"/>
      <c r="D168" s="194"/>
      <c r="E168" s="194"/>
      <c r="F168" s="194"/>
      <c r="G168" s="194"/>
      <c r="H168" s="194"/>
      <c r="I168" s="193"/>
      <c r="J168" s="194"/>
      <c r="K168" s="194"/>
      <c r="L168" s="194"/>
      <c r="M168" s="194"/>
      <c r="N168" s="194"/>
    </row>
    <row r="169" spans="1:14" ht="12.75">
      <c r="A169" s="185"/>
      <c r="B169" s="146"/>
      <c r="C169" s="146"/>
      <c r="D169" s="205"/>
      <c r="E169" s="146"/>
      <c r="F169" s="146"/>
      <c r="G169" s="146"/>
      <c r="H169" s="146"/>
      <c r="I169" s="84"/>
      <c r="J169" s="84"/>
      <c r="K169" s="84"/>
      <c r="L169" s="84"/>
      <c r="M169" s="84"/>
      <c r="N169" s="84"/>
    </row>
    <row r="170" spans="1:14" ht="12.75">
      <c r="A170" s="213"/>
      <c r="B170" s="208"/>
      <c r="C170" s="206"/>
      <c r="D170" s="205"/>
      <c r="E170" s="205"/>
      <c r="F170" s="205"/>
      <c r="G170" s="205"/>
      <c r="H170" s="205"/>
      <c r="I170" s="206"/>
      <c r="J170" s="205"/>
      <c r="K170" s="205"/>
      <c r="L170" s="205"/>
      <c r="M170" s="205"/>
      <c r="N170" s="205"/>
    </row>
    <row r="171" spans="1:14" ht="12.75">
      <c r="A171" s="219"/>
      <c r="B171" s="217"/>
      <c r="C171" s="218"/>
      <c r="D171" s="209"/>
      <c r="E171" s="209"/>
      <c r="F171" s="209"/>
      <c r="G171" s="209"/>
      <c r="H171" s="209"/>
      <c r="I171" s="207"/>
      <c r="J171" s="205"/>
      <c r="K171" s="205"/>
      <c r="L171" s="205"/>
      <c r="M171" s="205"/>
      <c r="N171" s="205"/>
    </row>
    <row r="172" spans="1:14" ht="12.75">
      <c r="A172" s="213"/>
      <c r="B172" s="208"/>
      <c r="C172" s="206"/>
      <c r="D172" s="205"/>
      <c r="E172" s="205"/>
      <c r="F172" s="205"/>
      <c r="G172" s="205"/>
      <c r="H172" s="205"/>
      <c r="I172" s="206"/>
      <c r="J172" s="205"/>
      <c r="K172" s="205"/>
      <c r="L172" s="205"/>
      <c r="M172" s="205"/>
      <c r="N172" s="205"/>
    </row>
    <row r="173" spans="1:14" ht="12.75">
      <c r="A173" s="113"/>
      <c r="B173" s="208"/>
      <c r="C173" s="208"/>
      <c r="D173" s="209"/>
      <c r="E173" s="209"/>
      <c r="F173" s="209"/>
      <c r="G173" s="209"/>
      <c r="H173" s="209"/>
      <c r="I173" s="208"/>
      <c r="J173" s="209"/>
      <c r="K173" s="209"/>
      <c r="L173" s="209"/>
      <c r="M173" s="209"/>
      <c r="N173" s="209"/>
    </row>
    <row r="174" spans="1:14" ht="12.75">
      <c r="A174" s="113"/>
      <c r="B174" s="208"/>
      <c r="C174" s="210"/>
      <c r="D174" s="209"/>
      <c r="E174" s="209"/>
      <c r="F174" s="209"/>
      <c r="G174" s="209"/>
      <c r="H174" s="209"/>
      <c r="I174" s="210"/>
      <c r="J174" s="209"/>
      <c r="K174" s="209"/>
      <c r="L174" s="209"/>
      <c r="M174" s="209"/>
      <c r="N174" s="209"/>
    </row>
    <row r="175" spans="1:14" ht="12.75">
      <c r="A175" s="192"/>
      <c r="B175" s="187"/>
      <c r="C175" s="187"/>
      <c r="D175" s="188"/>
      <c r="E175" s="188"/>
      <c r="F175" s="188"/>
      <c r="G175" s="188"/>
      <c r="H175" s="188"/>
      <c r="I175" s="187"/>
      <c r="J175" s="188"/>
      <c r="K175" s="188"/>
      <c r="L175" s="188"/>
      <c r="M175" s="188"/>
      <c r="N175" s="188"/>
    </row>
    <row r="176" spans="1:14" ht="12.7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</row>
    <row r="177" spans="1:14" ht="12.75">
      <c r="A177" s="88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6"/>
  <sheetViews>
    <sheetView zoomScalePageLayoutView="0" workbookViewId="0" topLeftCell="A55">
      <selection activeCell="Q127" sqref="Q127"/>
    </sheetView>
  </sheetViews>
  <sheetFormatPr defaultColWidth="9.140625" defaultRowHeight="12.75"/>
  <cols>
    <col min="1" max="1" width="40.7109375" style="0" customWidth="1"/>
    <col min="2" max="2" width="9.140625" style="0" hidden="1" customWidth="1"/>
    <col min="4" max="4" width="13.28125" style="0" customWidth="1"/>
    <col min="5" max="8" width="9.140625" style="0" hidden="1" customWidth="1"/>
    <col min="9" max="9" width="10.28125" style="0" customWidth="1"/>
    <col min="10" max="10" width="14.00390625" style="0" customWidth="1"/>
    <col min="11" max="11" width="0.13671875" style="0" hidden="1" customWidth="1"/>
    <col min="12" max="15" width="9.140625" style="0" hidden="1" customWidth="1"/>
    <col min="17" max="17" width="36.140625" style="0" customWidth="1"/>
    <col min="18" max="18" width="0.13671875" style="0" customWidth="1"/>
  </cols>
  <sheetData>
    <row r="1" spans="17:30" ht="12.75">
      <c r="Q1" s="275"/>
      <c r="R1" s="146"/>
      <c r="S1" s="146"/>
      <c r="T1" s="205"/>
      <c r="U1" s="146"/>
      <c r="V1" s="146"/>
      <c r="W1" s="146"/>
      <c r="X1" s="205"/>
      <c r="Y1" s="146"/>
      <c r="Z1" s="84"/>
      <c r="AA1" s="84"/>
      <c r="AB1" s="84"/>
      <c r="AC1" s="84"/>
      <c r="AD1" s="205"/>
    </row>
    <row r="2" spans="17:30" ht="12.75">
      <c r="Q2" s="275"/>
      <c r="R2" s="146"/>
      <c r="S2" s="146"/>
      <c r="T2" s="205"/>
      <c r="U2" s="146"/>
      <c r="V2" s="146"/>
      <c r="W2" s="146"/>
      <c r="X2" s="205"/>
      <c r="Y2" s="146"/>
      <c r="Z2" s="84"/>
      <c r="AA2" s="84"/>
      <c r="AB2" s="84"/>
      <c r="AC2" s="84"/>
      <c r="AD2" s="205"/>
    </row>
    <row r="3" spans="17:30" ht="12.75">
      <c r="Q3" s="84"/>
      <c r="R3" s="146"/>
      <c r="S3" s="146"/>
      <c r="T3" s="205"/>
      <c r="U3" s="146"/>
      <c r="V3" s="146"/>
      <c r="W3" s="146"/>
      <c r="X3" s="146"/>
      <c r="Y3" s="207"/>
      <c r="Z3" s="205"/>
      <c r="AA3" s="205"/>
      <c r="AB3" s="205"/>
      <c r="AC3" s="205"/>
      <c r="AD3" s="205"/>
    </row>
    <row r="4" spans="17:30" ht="12.75">
      <c r="Q4" s="84"/>
      <c r="R4" s="146"/>
      <c r="S4" s="146"/>
      <c r="T4" s="205"/>
      <c r="U4" s="146"/>
      <c r="V4" s="146"/>
      <c r="W4" s="146"/>
      <c r="X4" s="146"/>
      <c r="Y4" s="207"/>
      <c r="Z4" s="205"/>
      <c r="AA4" s="205"/>
      <c r="AB4" s="205"/>
      <c r="AC4" s="205"/>
      <c r="AD4" s="205"/>
    </row>
    <row r="5" spans="1:30" s="35" customFormat="1" ht="12.75">
      <c r="A5" s="35" t="s">
        <v>272</v>
      </c>
      <c r="Q5" s="84"/>
      <c r="R5" s="146"/>
      <c r="S5" s="146"/>
      <c r="T5" s="205"/>
      <c r="U5" s="146"/>
      <c r="V5" s="146"/>
      <c r="W5" s="146"/>
      <c r="X5" s="146"/>
      <c r="Y5" s="207"/>
      <c r="Z5" s="205"/>
      <c r="AA5" s="205"/>
      <c r="AB5" s="205"/>
      <c r="AC5" s="205"/>
      <c r="AD5" s="205"/>
    </row>
    <row r="6" spans="11:30" s="35" customFormat="1" ht="12.75">
      <c r="K6" s="35" t="s">
        <v>273</v>
      </c>
      <c r="Q6" s="84"/>
      <c r="R6" s="146"/>
      <c r="S6" s="146"/>
      <c r="T6" s="205"/>
      <c r="U6" s="146"/>
      <c r="V6" s="146"/>
      <c r="W6" s="146"/>
      <c r="X6" s="205"/>
      <c r="Y6" s="210"/>
      <c r="Z6" s="209"/>
      <c r="AA6" s="209"/>
      <c r="AB6" s="209"/>
      <c r="AC6" s="209"/>
      <c r="AD6" s="209"/>
    </row>
    <row r="7" spans="4:30" s="35" customFormat="1" ht="12.75">
      <c r="D7" s="35" t="s">
        <v>273</v>
      </c>
      <c r="Q7" s="84"/>
      <c r="R7" s="146"/>
      <c r="S7" s="146"/>
      <c r="T7" s="205"/>
      <c r="U7" s="146"/>
      <c r="V7" s="146"/>
      <c r="W7" s="146"/>
      <c r="X7" s="146"/>
      <c r="Y7" s="208"/>
      <c r="Z7" s="209"/>
      <c r="AA7" s="209"/>
      <c r="AB7" s="209"/>
      <c r="AC7" s="209"/>
      <c r="AD7" s="209"/>
    </row>
    <row r="8" spans="17:30" ht="12.75">
      <c r="Q8" s="88"/>
      <c r="R8" s="185"/>
      <c r="S8" s="185"/>
      <c r="T8" s="186"/>
      <c r="U8" s="185"/>
      <c r="V8" s="185"/>
      <c r="W8" s="185"/>
      <c r="X8" s="186"/>
      <c r="Y8" s="187"/>
      <c r="Z8" s="188"/>
      <c r="AA8" s="188"/>
      <c r="AB8" s="188"/>
      <c r="AC8" s="188"/>
      <c r="AD8" s="188"/>
    </row>
    <row r="9" spans="1:14" ht="21.75" customHeight="1">
      <c r="A9" s="175" t="s">
        <v>1</v>
      </c>
      <c r="B9" s="22" t="s">
        <v>133</v>
      </c>
      <c r="C9" s="22" t="s">
        <v>271</v>
      </c>
      <c r="D9" s="22" t="s">
        <v>4</v>
      </c>
      <c r="E9" s="22" t="s">
        <v>135</v>
      </c>
      <c r="F9" s="22" t="s">
        <v>136</v>
      </c>
      <c r="G9" s="22" t="s">
        <v>270</v>
      </c>
      <c r="H9" s="22" t="s">
        <v>137</v>
      </c>
      <c r="I9" s="177" t="s">
        <v>134</v>
      </c>
      <c r="J9" s="178" t="s">
        <v>4</v>
      </c>
      <c r="K9" s="178" t="s">
        <v>135</v>
      </c>
      <c r="L9" s="178" t="s">
        <v>136</v>
      </c>
      <c r="M9" s="179" t="s">
        <v>270</v>
      </c>
      <c r="N9" s="178" t="s">
        <v>137</v>
      </c>
    </row>
    <row r="10" spans="1:27" ht="12.75">
      <c r="A10" s="22" t="s">
        <v>380</v>
      </c>
      <c r="B10" s="22"/>
      <c r="C10" s="22" t="s">
        <v>101</v>
      </c>
      <c r="D10" s="22"/>
      <c r="E10" s="22"/>
      <c r="F10" s="22"/>
      <c r="G10" s="22"/>
      <c r="H10" s="22"/>
      <c r="I10" s="177" t="s">
        <v>12</v>
      </c>
      <c r="J10" s="178"/>
      <c r="K10" s="178"/>
      <c r="L10" s="178"/>
      <c r="M10" s="179"/>
      <c r="N10" s="178"/>
      <c r="P10" s="185"/>
      <c r="Q10" s="185"/>
      <c r="R10" s="185"/>
      <c r="S10" s="185"/>
      <c r="T10" s="185"/>
      <c r="U10" s="185"/>
      <c r="V10" s="185"/>
      <c r="W10" s="185"/>
      <c r="X10" s="214"/>
      <c r="Y10" s="215"/>
      <c r="Z10" s="84"/>
      <c r="AA10" s="84"/>
    </row>
    <row r="11" spans="1:27" ht="15" customHeight="1">
      <c r="A11" s="223" t="s">
        <v>352</v>
      </c>
      <c r="B11" s="153"/>
      <c r="C11" s="23">
        <v>200</v>
      </c>
      <c r="D11" s="155">
        <v>0.2</v>
      </c>
      <c r="E11" s="155"/>
      <c r="F11" s="155"/>
      <c r="G11" s="155"/>
      <c r="H11" s="155"/>
      <c r="I11" s="23">
        <v>200</v>
      </c>
      <c r="J11" s="155">
        <v>0.2</v>
      </c>
      <c r="K11" s="161">
        <v>27.55</v>
      </c>
      <c r="L11" s="161">
        <v>27.55</v>
      </c>
      <c r="M11" s="161">
        <v>7.85</v>
      </c>
      <c r="N11" s="161">
        <v>387.84</v>
      </c>
      <c r="P11" s="84"/>
      <c r="Q11" s="84"/>
      <c r="R11" s="211"/>
      <c r="S11" s="146"/>
      <c r="T11" s="205"/>
      <c r="U11" s="205"/>
      <c r="V11" s="205"/>
      <c r="W11" s="205"/>
      <c r="X11" s="205"/>
      <c r="Y11" s="206"/>
      <c r="Z11" s="205"/>
      <c r="AA11" s="84"/>
    </row>
    <row r="12" spans="1:27" ht="12.75">
      <c r="A12" s="157" t="s">
        <v>186</v>
      </c>
      <c r="B12" s="23"/>
      <c r="C12" s="23" t="s">
        <v>151</v>
      </c>
      <c r="D12" s="23">
        <v>1.41</v>
      </c>
      <c r="E12" s="155"/>
      <c r="F12" s="155"/>
      <c r="G12" s="155"/>
      <c r="H12" s="155"/>
      <c r="I12" s="167" t="s">
        <v>192</v>
      </c>
      <c r="J12" s="155">
        <v>2.21</v>
      </c>
      <c r="K12" s="161">
        <v>1.48</v>
      </c>
      <c r="L12" s="161">
        <v>0.26</v>
      </c>
      <c r="M12" s="161">
        <v>10.26</v>
      </c>
      <c r="N12" s="161">
        <v>43.4</v>
      </c>
      <c r="P12" s="84"/>
      <c r="Q12" s="84"/>
      <c r="R12" s="146"/>
      <c r="S12" s="146"/>
      <c r="T12" s="205"/>
      <c r="U12" s="205"/>
      <c r="V12" s="205"/>
      <c r="W12" s="205"/>
      <c r="X12" s="205"/>
      <c r="Y12" s="210"/>
      <c r="Z12" s="205"/>
      <c r="AA12" s="84"/>
    </row>
    <row r="13" spans="1:27" ht="12.75">
      <c r="A13" s="157" t="s">
        <v>188</v>
      </c>
      <c r="B13" s="159"/>
      <c r="C13" s="23" t="s">
        <v>161</v>
      </c>
      <c r="D13" s="23">
        <v>0.11</v>
      </c>
      <c r="E13" s="155"/>
      <c r="F13" s="155"/>
      <c r="G13" s="155"/>
      <c r="H13" s="155"/>
      <c r="I13" s="167" t="s">
        <v>154</v>
      </c>
      <c r="J13" s="155">
        <v>0.11</v>
      </c>
      <c r="K13" s="161">
        <v>4.54</v>
      </c>
      <c r="L13" s="161">
        <v>4.11</v>
      </c>
      <c r="M13" s="161">
        <v>24.95</v>
      </c>
      <c r="N13" s="161">
        <v>152.16</v>
      </c>
      <c r="P13" s="84"/>
      <c r="Q13" s="84"/>
      <c r="R13" s="208"/>
      <c r="S13" s="146"/>
      <c r="T13" s="205"/>
      <c r="U13" s="205"/>
      <c r="V13" s="205"/>
      <c r="W13" s="205"/>
      <c r="X13" s="205"/>
      <c r="Y13" s="210"/>
      <c r="Z13" s="205"/>
      <c r="AA13" s="84"/>
    </row>
    <row r="14" spans="1:27" ht="12.75">
      <c r="A14" s="157" t="s">
        <v>190</v>
      </c>
      <c r="B14" s="159"/>
      <c r="C14" s="23" t="s">
        <v>192</v>
      </c>
      <c r="D14" s="23">
        <v>0.35</v>
      </c>
      <c r="E14" s="155"/>
      <c r="F14" s="155"/>
      <c r="G14" s="155"/>
      <c r="H14" s="155"/>
      <c r="I14" s="167" t="s">
        <v>192</v>
      </c>
      <c r="J14" s="155">
        <v>0.35</v>
      </c>
      <c r="K14" s="155">
        <v>3.01</v>
      </c>
      <c r="L14" s="155">
        <v>3.74</v>
      </c>
      <c r="M14" s="155">
        <v>9.13</v>
      </c>
      <c r="N14" s="155">
        <v>68.54</v>
      </c>
      <c r="P14" s="84"/>
      <c r="Q14" s="84"/>
      <c r="R14" s="208"/>
      <c r="S14" s="146"/>
      <c r="T14" s="205"/>
      <c r="U14" s="205"/>
      <c r="V14" s="205"/>
      <c r="W14" s="205"/>
      <c r="X14" s="205"/>
      <c r="Y14" s="210"/>
      <c r="Z14" s="209"/>
      <c r="AA14" s="84"/>
    </row>
    <row r="15" spans="1:27" ht="12.75">
      <c r="A15" s="157" t="s">
        <v>147</v>
      </c>
      <c r="B15" s="159"/>
      <c r="C15" s="23">
        <v>100</v>
      </c>
      <c r="D15" s="155">
        <v>0.3</v>
      </c>
      <c r="E15" s="161"/>
      <c r="F15" s="161"/>
      <c r="G15" s="161"/>
      <c r="H15" s="161"/>
      <c r="I15" s="160">
        <v>100</v>
      </c>
      <c r="J15" s="161">
        <v>0.3</v>
      </c>
      <c r="K15" s="161">
        <v>0.76</v>
      </c>
      <c r="L15" s="161">
        <v>0.1</v>
      </c>
      <c r="M15" s="161">
        <v>24.76</v>
      </c>
      <c r="N15" s="161">
        <v>105</v>
      </c>
      <c r="P15" s="84"/>
      <c r="Q15" s="84"/>
      <c r="R15" s="208"/>
      <c r="S15" s="146"/>
      <c r="T15" s="209"/>
      <c r="U15" s="209"/>
      <c r="V15" s="209"/>
      <c r="W15" s="209"/>
      <c r="X15" s="209"/>
      <c r="Y15" s="208"/>
      <c r="Z15" s="209"/>
      <c r="AA15" s="84"/>
    </row>
    <row r="16" spans="1:27" ht="12.75">
      <c r="A16" s="157" t="s">
        <v>193</v>
      </c>
      <c r="B16" s="164"/>
      <c r="C16" s="23">
        <v>70</v>
      </c>
      <c r="D16" s="23">
        <v>1.03</v>
      </c>
      <c r="E16" s="161"/>
      <c r="F16" s="161"/>
      <c r="G16" s="161"/>
      <c r="H16" s="161"/>
      <c r="I16" s="159">
        <v>70</v>
      </c>
      <c r="J16" s="161">
        <v>1.03</v>
      </c>
      <c r="K16" s="161">
        <v>1.52</v>
      </c>
      <c r="L16" s="161">
        <v>0.6</v>
      </c>
      <c r="M16" s="161">
        <v>27.88</v>
      </c>
      <c r="N16" s="161">
        <v>112</v>
      </c>
      <c r="P16" s="84"/>
      <c r="Q16" s="84"/>
      <c r="R16" s="193"/>
      <c r="S16" s="146"/>
      <c r="T16" s="209"/>
      <c r="U16" s="209"/>
      <c r="V16" s="209"/>
      <c r="W16" s="209"/>
      <c r="X16" s="209"/>
      <c r="Y16" s="210"/>
      <c r="Z16" s="209"/>
      <c r="AA16" s="84"/>
    </row>
    <row r="17" spans="1:27" s="35" customFormat="1" ht="12.75">
      <c r="A17" s="175" t="s">
        <v>148</v>
      </c>
      <c r="B17" s="193"/>
      <c r="C17" s="165"/>
      <c r="D17" s="176">
        <f>SUM(D11:D16)</f>
        <v>3.3999999999999995</v>
      </c>
      <c r="E17" s="166"/>
      <c r="F17" s="166"/>
      <c r="G17" s="166"/>
      <c r="H17" s="166"/>
      <c r="I17" s="164"/>
      <c r="J17" s="166">
        <f>SUM(J12:J16)</f>
        <v>4</v>
      </c>
      <c r="K17" s="169">
        <f>SUM(K11:K16)</f>
        <v>38.86</v>
      </c>
      <c r="L17" s="169">
        <f>SUM(L11:L16)</f>
        <v>36.36000000000001</v>
      </c>
      <c r="M17" s="169">
        <f>SUM(M11:M16)</f>
        <v>104.83</v>
      </c>
      <c r="N17" s="169">
        <f>SUM(N11:N16)</f>
        <v>868.9399999999999</v>
      </c>
      <c r="P17" s="268"/>
      <c r="Q17" s="88"/>
      <c r="R17" s="193"/>
      <c r="S17" s="187"/>
      <c r="T17" s="188"/>
      <c r="U17" s="188"/>
      <c r="V17" s="188"/>
      <c r="W17" s="188"/>
      <c r="X17" s="188"/>
      <c r="Y17" s="193"/>
      <c r="Z17" s="194"/>
      <c r="AA17" s="88"/>
    </row>
    <row r="18" spans="1:27" s="35" customFormat="1" ht="12.75">
      <c r="A18" s="22" t="s">
        <v>381</v>
      </c>
      <c r="B18" s="22"/>
      <c r="C18" s="22"/>
      <c r="D18" s="176"/>
      <c r="E18" s="22"/>
      <c r="F18" s="22"/>
      <c r="G18" s="22"/>
      <c r="H18" s="22"/>
      <c r="I18" s="164"/>
      <c r="J18" s="169"/>
      <c r="K18" s="169"/>
      <c r="L18" s="169"/>
      <c r="M18" s="169"/>
      <c r="N18" s="169"/>
      <c r="P18" s="88"/>
      <c r="Q18" s="185"/>
      <c r="R18" s="185"/>
      <c r="S18" s="186"/>
      <c r="T18" s="185"/>
      <c r="U18" s="185"/>
      <c r="V18" s="185"/>
      <c r="W18" s="185"/>
      <c r="X18" s="193"/>
      <c r="Y18" s="194"/>
      <c r="Z18" s="88"/>
      <c r="AA18" s="88"/>
    </row>
    <row r="19" spans="1:27" ht="19.5" customHeight="1">
      <c r="A19" s="223" t="s">
        <v>84</v>
      </c>
      <c r="B19" s="23"/>
      <c r="C19" s="23">
        <v>200</v>
      </c>
      <c r="D19" s="155">
        <v>0.31</v>
      </c>
      <c r="E19" s="23"/>
      <c r="F19" s="23"/>
      <c r="G19" s="23"/>
      <c r="H19" s="23"/>
      <c r="I19" s="23">
        <v>200</v>
      </c>
      <c r="J19" s="23">
        <v>0.31</v>
      </c>
      <c r="K19" s="157"/>
      <c r="L19" s="157"/>
      <c r="M19" s="157"/>
      <c r="N19" s="23">
        <v>0.31</v>
      </c>
      <c r="P19" s="84"/>
      <c r="Q19" s="84"/>
      <c r="R19" s="211"/>
      <c r="S19" s="146"/>
      <c r="T19" s="205"/>
      <c r="U19" s="205"/>
      <c r="V19" s="205"/>
      <c r="W19" s="205"/>
      <c r="X19" s="205"/>
      <c r="Y19" s="207"/>
      <c r="Z19" s="205"/>
      <c r="AA19" s="84"/>
    </row>
    <row r="20" spans="1:27" ht="12.75" customHeight="1">
      <c r="A20" s="158" t="s">
        <v>242</v>
      </c>
      <c r="B20" s="159" t="s">
        <v>243</v>
      </c>
      <c r="C20" s="154" t="s">
        <v>244</v>
      </c>
      <c r="D20" s="155">
        <v>1.18</v>
      </c>
      <c r="E20" s="155"/>
      <c r="F20" s="155"/>
      <c r="G20" s="155"/>
      <c r="H20" s="155"/>
      <c r="I20" s="154" t="s">
        <v>249</v>
      </c>
      <c r="J20" s="155">
        <v>1.73</v>
      </c>
      <c r="K20" s="155">
        <v>9.34</v>
      </c>
      <c r="L20" s="155">
        <v>46.78</v>
      </c>
      <c r="M20" s="155">
        <v>12.04</v>
      </c>
      <c r="N20" s="155">
        <v>1.73</v>
      </c>
      <c r="P20" s="84"/>
      <c r="Q20" s="84"/>
      <c r="R20" s="211"/>
      <c r="S20" s="146"/>
      <c r="T20" s="205"/>
      <c r="U20" s="205"/>
      <c r="V20" s="205"/>
      <c r="W20" s="205"/>
      <c r="X20" s="205"/>
      <c r="Y20" s="146"/>
      <c r="Z20" s="205"/>
      <c r="AA20" s="84"/>
    </row>
    <row r="21" spans="1:27" ht="12.75">
      <c r="A21" s="173" t="s">
        <v>152</v>
      </c>
      <c r="B21" s="174" t="s">
        <v>153</v>
      </c>
      <c r="C21" s="170" t="s">
        <v>161</v>
      </c>
      <c r="D21" s="161">
        <v>0.09</v>
      </c>
      <c r="E21" s="161"/>
      <c r="F21" s="161"/>
      <c r="G21" s="161"/>
      <c r="H21" s="161"/>
      <c r="I21" s="167" t="s">
        <v>154</v>
      </c>
      <c r="J21" s="155">
        <v>0.14</v>
      </c>
      <c r="K21" s="155">
        <v>0.71</v>
      </c>
      <c r="L21" s="155">
        <v>5.21</v>
      </c>
      <c r="M21" s="155">
        <v>2.85</v>
      </c>
      <c r="N21" s="155">
        <v>0.14</v>
      </c>
      <c r="P21" s="84"/>
      <c r="Q21" s="84"/>
      <c r="R21" s="146"/>
      <c r="S21" s="146"/>
      <c r="T21" s="205"/>
      <c r="U21" s="205"/>
      <c r="V21" s="205"/>
      <c r="W21" s="205"/>
      <c r="X21" s="205"/>
      <c r="Y21" s="206"/>
      <c r="Z21" s="205"/>
      <c r="AA21" s="84"/>
    </row>
    <row r="22" spans="1:27" ht="12.75">
      <c r="A22" s="158" t="s">
        <v>245</v>
      </c>
      <c r="B22" s="159" t="s">
        <v>158</v>
      </c>
      <c r="C22" s="154">
        <v>100</v>
      </c>
      <c r="D22" s="155">
        <v>0.59</v>
      </c>
      <c r="E22" s="155"/>
      <c r="F22" s="155"/>
      <c r="G22" s="155"/>
      <c r="H22" s="155"/>
      <c r="I22" s="154">
        <v>100</v>
      </c>
      <c r="J22" s="155">
        <v>0.59</v>
      </c>
      <c r="K22" s="155">
        <v>2.8</v>
      </c>
      <c r="L22" s="155"/>
      <c r="M22" s="155">
        <v>1.3</v>
      </c>
      <c r="N22" s="155">
        <v>0.59</v>
      </c>
      <c r="P22" s="84"/>
      <c r="Q22" s="84"/>
      <c r="R22" s="208"/>
      <c r="S22" s="146"/>
      <c r="T22" s="205"/>
      <c r="U22" s="205"/>
      <c r="V22" s="205"/>
      <c r="W22" s="205"/>
      <c r="X22" s="205"/>
      <c r="Y22" s="208"/>
      <c r="Z22" s="209"/>
      <c r="AA22" s="84"/>
    </row>
    <row r="23" spans="1:27" ht="12.75">
      <c r="A23" s="162" t="s">
        <v>38</v>
      </c>
      <c r="B23" s="159"/>
      <c r="C23" s="159">
        <v>200</v>
      </c>
      <c r="D23" s="161">
        <v>0.56</v>
      </c>
      <c r="E23" s="161"/>
      <c r="F23" s="161"/>
      <c r="G23" s="161"/>
      <c r="H23" s="161"/>
      <c r="I23" s="159">
        <v>200</v>
      </c>
      <c r="J23" s="161">
        <v>0.56</v>
      </c>
      <c r="K23" s="161">
        <v>0.76</v>
      </c>
      <c r="L23" s="161">
        <v>0.1</v>
      </c>
      <c r="M23" s="161">
        <v>24.76</v>
      </c>
      <c r="N23" s="161">
        <v>0.56</v>
      </c>
      <c r="P23" s="84"/>
      <c r="Q23" s="84"/>
      <c r="R23" s="208"/>
      <c r="S23" s="146"/>
      <c r="T23" s="205"/>
      <c r="U23" s="209"/>
      <c r="V23" s="209"/>
      <c r="W23" s="209"/>
      <c r="X23" s="209"/>
      <c r="Y23" s="208"/>
      <c r="Z23" s="209"/>
      <c r="AA23" s="84"/>
    </row>
    <row r="24" spans="1:27" ht="12.75">
      <c r="A24" s="162" t="s">
        <v>147</v>
      </c>
      <c r="B24" s="159"/>
      <c r="C24" s="160">
        <v>150</v>
      </c>
      <c r="D24" s="161">
        <v>0.67</v>
      </c>
      <c r="E24" s="161"/>
      <c r="F24" s="161"/>
      <c r="G24" s="161"/>
      <c r="H24" s="161"/>
      <c r="I24" s="160">
        <v>150</v>
      </c>
      <c r="J24" s="161">
        <v>0.67</v>
      </c>
      <c r="K24" s="161">
        <v>1.52</v>
      </c>
      <c r="L24" s="161">
        <v>0.6</v>
      </c>
      <c r="M24" s="161">
        <v>27.88</v>
      </c>
      <c r="N24" s="161">
        <v>0.67</v>
      </c>
      <c r="P24" s="84"/>
      <c r="Q24" s="84"/>
      <c r="R24" s="208"/>
      <c r="S24" s="146"/>
      <c r="T24" s="205"/>
      <c r="U24" s="209"/>
      <c r="V24" s="209"/>
      <c r="W24" s="209"/>
      <c r="X24" s="209"/>
      <c r="Y24" s="210"/>
      <c r="Z24" s="209"/>
      <c r="AA24" s="84"/>
    </row>
    <row r="25" spans="1:27" ht="12.75">
      <c r="A25" s="163" t="s">
        <v>148</v>
      </c>
      <c r="B25" s="165"/>
      <c r="C25" s="165"/>
      <c r="D25" s="166">
        <f>SUM(D19:D24)</f>
        <v>3.4</v>
      </c>
      <c r="E25" s="166"/>
      <c r="F25" s="166"/>
      <c r="G25" s="166"/>
      <c r="H25" s="166"/>
      <c r="I25" s="165"/>
      <c r="J25" s="166">
        <f>SUM(J19:J24)</f>
        <v>4</v>
      </c>
      <c r="K25" s="166">
        <f>SUM(K20:K24)</f>
        <v>15.13</v>
      </c>
      <c r="L25" s="166">
        <f>SUM(L20:L24)</f>
        <v>52.690000000000005</v>
      </c>
      <c r="M25" s="166">
        <f>SUM(M20:M24)</f>
        <v>68.83</v>
      </c>
      <c r="N25" s="166">
        <f>SUM(N19:N24)</f>
        <v>4</v>
      </c>
      <c r="P25" s="84"/>
      <c r="Q25" s="88"/>
      <c r="R25" s="193"/>
      <c r="S25" s="187"/>
      <c r="T25" s="188"/>
      <c r="U25" s="188"/>
      <c r="V25" s="188"/>
      <c r="W25" s="188"/>
      <c r="X25" s="188"/>
      <c r="Y25" s="193"/>
      <c r="Z25" s="194"/>
      <c r="AA25" s="84"/>
    </row>
    <row r="26" spans="1:27" ht="12.75">
      <c r="A26" s="22" t="s">
        <v>382</v>
      </c>
      <c r="B26" s="23"/>
      <c r="C26" s="23"/>
      <c r="D26" s="155"/>
      <c r="E26" s="23"/>
      <c r="F26" s="23"/>
      <c r="G26" s="23"/>
      <c r="H26" s="23"/>
      <c r="I26" s="160"/>
      <c r="J26" s="161"/>
      <c r="K26" s="161">
        <v>2.28</v>
      </c>
      <c r="L26" s="161">
        <v>0.9</v>
      </c>
      <c r="M26" s="161">
        <v>41.82</v>
      </c>
      <c r="N26" s="161">
        <v>168</v>
      </c>
      <c r="P26" s="212"/>
      <c r="Q26" s="211"/>
      <c r="R26" s="206"/>
      <c r="S26" s="205"/>
      <c r="T26" s="205"/>
      <c r="U26" s="205"/>
      <c r="V26" s="205"/>
      <c r="W26" s="205"/>
      <c r="X26" s="206"/>
      <c r="Y26" s="205"/>
      <c r="Z26" s="84"/>
      <c r="AA26" s="84"/>
    </row>
    <row r="27" spans="1:27" ht="12.75">
      <c r="A27" s="223" t="s">
        <v>302</v>
      </c>
      <c r="B27" s="23"/>
      <c r="C27" s="23">
        <v>200</v>
      </c>
      <c r="D27" s="155">
        <v>0.24</v>
      </c>
      <c r="E27" s="23"/>
      <c r="F27" s="23"/>
      <c r="G27" s="23"/>
      <c r="H27" s="23"/>
      <c r="I27" s="200">
        <v>200</v>
      </c>
      <c r="J27" s="201">
        <v>0.24</v>
      </c>
      <c r="K27" s="166"/>
      <c r="L27" s="166"/>
      <c r="M27" s="166"/>
      <c r="N27" s="201">
        <v>0.24</v>
      </c>
      <c r="P27" s="212"/>
      <c r="Q27" s="211"/>
      <c r="R27" s="206"/>
      <c r="S27" s="205"/>
      <c r="T27" s="205"/>
      <c r="U27" s="205"/>
      <c r="V27" s="205"/>
      <c r="W27" s="205"/>
      <c r="X27" s="206"/>
      <c r="Y27" s="205"/>
      <c r="Z27" s="84"/>
      <c r="AA27" s="84"/>
    </row>
    <row r="28" spans="1:27" s="35" customFormat="1" ht="12.75">
      <c r="A28" s="158" t="s">
        <v>231</v>
      </c>
      <c r="B28" s="159" t="s">
        <v>232</v>
      </c>
      <c r="C28" s="160">
        <v>75</v>
      </c>
      <c r="D28" s="161">
        <v>1.48</v>
      </c>
      <c r="E28" s="161"/>
      <c r="F28" s="161"/>
      <c r="G28" s="161"/>
      <c r="H28" s="161"/>
      <c r="I28" s="160">
        <v>100</v>
      </c>
      <c r="J28" s="161">
        <v>2.04</v>
      </c>
      <c r="K28" s="161">
        <v>24.52</v>
      </c>
      <c r="L28" s="161">
        <v>14.46</v>
      </c>
      <c r="M28" s="161">
        <v>7.17</v>
      </c>
      <c r="N28" s="161">
        <v>2.04</v>
      </c>
      <c r="P28" s="212"/>
      <c r="Q28" s="146"/>
      <c r="R28" s="206"/>
      <c r="S28" s="205"/>
      <c r="T28" s="205"/>
      <c r="U28" s="205"/>
      <c r="V28" s="205"/>
      <c r="W28" s="205"/>
      <c r="X28" s="206"/>
      <c r="Y28" s="205"/>
      <c r="Z28" s="88"/>
      <c r="AA28" s="88"/>
    </row>
    <row r="29" spans="1:27" s="35" customFormat="1" ht="12.75">
      <c r="A29" s="152" t="s">
        <v>152</v>
      </c>
      <c r="B29" s="153" t="s">
        <v>153</v>
      </c>
      <c r="C29" s="167" t="s">
        <v>154</v>
      </c>
      <c r="D29" s="155">
        <v>0.13</v>
      </c>
      <c r="E29" s="155"/>
      <c r="F29" s="155"/>
      <c r="G29" s="155"/>
      <c r="H29" s="155"/>
      <c r="I29" s="167" t="s">
        <v>247</v>
      </c>
      <c r="J29" s="155">
        <v>0.17</v>
      </c>
      <c r="K29" s="155">
        <v>0.95</v>
      </c>
      <c r="L29" s="155">
        <v>6.95</v>
      </c>
      <c r="M29" s="155">
        <v>3.8</v>
      </c>
      <c r="N29" s="155">
        <v>0.17</v>
      </c>
      <c r="P29" s="84"/>
      <c r="Q29" s="208"/>
      <c r="R29" s="146"/>
      <c r="S29" s="205"/>
      <c r="T29" s="205"/>
      <c r="U29" s="205"/>
      <c r="V29" s="205"/>
      <c r="W29" s="205"/>
      <c r="X29" s="146"/>
      <c r="Y29" s="205"/>
      <c r="Z29" s="88"/>
      <c r="AA29" s="88"/>
    </row>
    <row r="30" spans="1:27" ht="12.75">
      <c r="A30" s="157" t="s">
        <v>171</v>
      </c>
      <c r="B30" s="23" t="s">
        <v>172</v>
      </c>
      <c r="C30" s="23">
        <v>75</v>
      </c>
      <c r="D30" s="155">
        <v>0.1</v>
      </c>
      <c r="E30" s="155"/>
      <c r="F30" s="155"/>
      <c r="G30" s="155"/>
      <c r="H30" s="155"/>
      <c r="I30" s="23">
        <v>75</v>
      </c>
      <c r="J30" s="155">
        <v>0.1</v>
      </c>
      <c r="K30" s="155">
        <v>1.72</v>
      </c>
      <c r="L30" s="155">
        <v>0.35</v>
      </c>
      <c r="M30" s="155">
        <v>12.77</v>
      </c>
      <c r="N30" s="155">
        <v>0.1</v>
      </c>
      <c r="P30" s="213"/>
      <c r="Q30" s="208"/>
      <c r="R30" s="206"/>
      <c r="S30" s="205"/>
      <c r="T30" s="205"/>
      <c r="U30" s="205"/>
      <c r="V30" s="205"/>
      <c r="W30" s="205"/>
      <c r="X30" s="210"/>
      <c r="Y30" s="209"/>
      <c r="Z30" s="84"/>
      <c r="AA30" s="84"/>
    </row>
    <row r="31" spans="1:27" ht="12.75">
      <c r="A31" s="162" t="s">
        <v>233</v>
      </c>
      <c r="B31" s="159" t="s">
        <v>234</v>
      </c>
      <c r="C31" s="159">
        <v>100</v>
      </c>
      <c r="D31" s="161">
        <v>0.45</v>
      </c>
      <c r="E31" s="161"/>
      <c r="F31" s="161"/>
      <c r="G31" s="161"/>
      <c r="H31" s="161"/>
      <c r="I31" s="159">
        <v>100</v>
      </c>
      <c r="J31" s="161">
        <v>0.45</v>
      </c>
      <c r="K31" s="161">
        <v>1.17</v>
      </c>
      <c r="L31" s="161">
        <v>0.2</v>
      </c>
      <c r="M31" s="161">
        <v>6.18</v>
      </c>
      <c r="N31" s="161">
        <v>0.45</v>
      </c>
      <c r="P31" s="213"/>
      <c r="Q31" s="208"/>
      <c r="R31" s="210"/>
      <c r="S31" s="209"/>
      <c r="T31" s="209"/>
      <c r="U31" s="209"/>
      <c r="V31" s="209"/>
      <c r="W31" s="209"/>
      <c r="X31" s="210"/>
      <c r="Y31" s="209"/>
      <c r="Z31" s="84"/>
      <c r="AA31" s="84"/>
    </row>
    <row r="32" spans="1:27" ht="12.75">
      <c r="A32" s="162" t="s">
        <v>38</v>
      </c>
      <c r="B32" s="159"/>
      <c r="C32" s="159">
        <v>200</v>
      </c>
      <c r="D32" s="161">
        <v>0.56</v>
      </c>
      <c r="E32" s="161"/>
      <c r="F32" s="161"/>
      <c r="G32" s="161"/>
      <c r="H32" s="161"/>
      <c r="I32" s="159">
        <v>200</v>
      </c>
      <c r="J32" s="161">
        <v>0.56</v>
      </c>
      <c r="K32" s="161">
        <v>0.76</v>
      </c>
      <c r="L32" s="161">
        <v>0.1</v>
      </c>
      <c r="M32" s="161">
        <v>24.76</v>
      </c>
      <c r="N32" s="161">
        <v>0.56</v>
      </c>
      <c r="P32" s="113"/>
      <c r="Q32" s="193"/>
      <c r="R32" s="210"/>
      <c r="S32" s="209"/>
      <c r="T32" s="209"/>
      <c r="U32" s="209"/>
      <c r="V32" s="209"/>
      <c r="W32" s="209"/>
      <c r="X32" s="210"/>
      <c r="Y32" s="209"/>
      <c r="Z32" s="84"/>
      <c r="AA32" s="84"/>
    </row>
    <row r="33" spans="1:27" ht="12.75">
      <c r="A33" s="162" t="s">
        <v>147</v>
      </c>
      <c r="B33" s="159"/>
      <c r="C33" s="160">
        <v>150</v>
      </c>
      <c r="D33" s="161">
        <v>0.44</v>
      </c>
      <c r="E33" s="161"/>
      <c r="F33" s="161"/>
      <c r="G33" s="161"/>
      <c r="H33" s="161"/>
      <c r="I33" s="160">
        <v>200</v>
      </c>
      <c r="J33" s="161">
        <v>0.44</v>
      </c>
      <c r="K33" s="161">
        <v>3.04</v>
      </c>
      <c r="L33" s="161">
        <v>1.2</v>
      </c>
      <c r="M33" s="161">
        <v>55.76</v>
      </c>
      <c r="N33" s="161">
        <v>0.44</v>
      </c>
      <c r="P33" s="192"/>
      <c r="Q33" s="193"/>
      <c r="R33" s="187"/>
      <c r="S33" s="188"/>
      <c r="T33" s="188"/>
      <c r="U33" s="188"/>
      <c r="V33" s="188"/>
      <c r="W33" s="188"/>
      <c r="X33" s="193"/>
      <c r="Y33" s="194"/>
      <c r="Z33" s="84"/>
      <c r="AA33" s="84"/>
    </row>
    <row r="34" spans="1:27" ht="12.75">
      <c r="A34" s="168" t="s">
        <v>148</v>
      </c>
      <c r="B34" s="164"/>
      <c r="C34" s="164"/>
      <c r="D34" s="169">
        <f>SUM(D27:D33)</f>
        <v>3.4000000000000004</v>
      </c>
      <c r="E34" s="169"/>
      <c r="F34" s="169"/>
      <c r="G34" s="169"/>
      <c r="H34" s="169"/>
      <c r="I34" s="164"/>
      <c r="J34" s="169">
        <f>SUM(J27:J33)</f>
        <v>4.000000000000001</v>
      </c>
      <c r="K34" s="169">
        <f>SUM(K28:K33)</f>
        <v>32.160000000000004</v>
      </c>
      <c r="L34" s="169">
        <f>SUM(L28:L33)</f>
        <v>23.26</v>
      </c>
      <c r="M34" s="169">
        <f>SUM(M28:M33)</f>
        <v>110.44</v>
      </c>
      <c r="N34" s="169">
        <f>SUM(N27:N33)</f>
        <v>4.000000000000001</v>
      </c>
      <c r="P34" s="185"/>
      <c r="Q34" s="185"/>
      <c r="R34" s="185"/>
      <c r="S34" s="186"/>
      <c r="T34" s="185"/>
      <c r="U34" s="185"/>
      <c r="V34" s="185"/>
      <c r="W34" s="185"/>
      <c r="X34" s="193"/>
      <c r="Y34" s="194"/>
      <c r="Z34" s="84"/>
      <c r="AA34" s="84"/>
    </row>
    <row r="35" spans="1:27" ht="12.75">
      <c r="A35" s="22" t="s">
        <v>383</v>
      </c>
      <c r="B35" s="22"/>
      <c r="C35" s="22"/>
      <c r="D35" s="176"/>
      <c r="E35" s="22"/>
      <c r="F35" s="22"/>
      <c r="G35" s="22"/>
      <c r="H35" s="22"/>
      <c r="I35" s="164"/>
      <c r="J35" s="169"/>
      <c r="K35" s="161">
        <v>2.28</v>
      </c>
      <c r="L35" s="161">
        <v>0.9</v>
      </c>
      <c r="M35" s="161">
        <v>41.82</v>
      </c>
      <c r="N35" s="161">
        <v>168</v>
      </c>
      <c r="P35" s="84"/>
      <c r="Q35" s="211"/>
      <c r="R35" s="146"/>
      <c r="S35" s="205"/>
      <c r="T35" s="205"/>
      <c r="U35" s="205"/>
      <c r="V35" s="205"/>
      <c r="W35" s="205"/>
      <c r="X35" s="207"/>
      <c r="Y35" s="205"/>
      <c r="Z35" s="84"/>
      <c r="AA35" s="84"/>
    </row>
    <row r="36" spans="1:27" ht="12.75">
      <c r="A36" s="223" t="s">
        <v>61</v>
      </c>
      <c r="B36" s="22"/>
      <c r="C36" s="200">
        <v>200</v>
      </c>
      <c r="D36" s="201">
        <v>0.38</v>
      </c>
      <c r="E36" s="200"/>
      <c r="F36" s="200"/>
      <c r="G36" s="200"/>
      <c r="H36" s="200"/>
      <c r="I36" s="225">
        <v>200</v>
      </c>
      <c r="J36" s="226">
        <v>0.38</v>
      </c>
      <c r="K36" s="161"/>
      <c r="L36" s="161"/>
      <c r="M36" s="161"/>
      <c r="N36" s="161"/>
      <c r="P36" s="84"/>
      <c r="Q36" s="211"/>
      <c r="R36" s="146"/>
      <c r="S36" s="205"/>
      <c r="T36" s="205"/>
      <c r="U36" s="205"/>
      <c r="V36" s="205"/>
      <c r="W36" s="205"/>
      <c r="X36" s="207"/>
      <c r="Y36" s="205"/>
      <c r="Z36" s="84"/>
      <c r="AA36" s="84"/>
    </row>
    <row r="37" spans="1:27" ht="12.75">
      <c r="A37" s="152" t="s">
        <v>235</v>
      </c>
      <c r="B37" s="22"/>
      <c r="C37" s="200">
        <v>50</v>
      </c>
      <c r="D37" s="201">
        <v>0.84</v>
      </c>
      <c r="E37" s="200"/>
      <c r="F37" s="200"/>
      <c r="G37" s="200"/>
      <c r="H37" s="200"/>
      <c r="I37" s="225">
        <v>60</v>
      </c>
      <c r="J37" s="226">
        <v>1.3</v>
      </c>
      <c r="K37" s="161"/>
      <c r="L37" s="161"/>
      <c r="M37" s="161"/>
      <c r="N37" s="161"/>
      <c r="P37" s="84"/>
      <c r="Q37" s="211"/>
      <c r="R37" s="146"/>
      <c r="S37" s="205"/>
      <c r="T37" s="205"/>
      <c r="U37" s="205"/>
      <c r="V37" s="205"/>
      <c r="W37" s="205"/>
      <c r="X37" s="207"/>
      <c r="Y37" s="205"/>
      <c r="Z37" s="84"/>
      <c r="AA37" s="84"/>
    </row>
    <row r="38" spans="1:27" ht="12.75">
      <c r="A38" s="173" t="s">
        <v>152</v>
      </c>
      <c r="B38" s="22"/>
      <c r="C38" s="200">
        <v>20</v>
      </c>
      <c r="D38" s="201">
        <v>0.09</v>
      </c>
      <c r="E38" s="200"/>
      <c r="F38" s="200"/>
      <c r="G38" s="200"/>
      <c r="H38" s="200"/>
      <c r="I38" s="225">
        <v>20</v>
      </c>
      <c r="J38" s="226">
        <v>0.09</v>
      </c>
      <c r="K38" s="161"/>
      <c r="L38" s="161"/>
      <c r="M38" s="161"/>
      <c r="N38" s="161"/>
      <c r="P38" s="84"/>
      <c r="Q38" s="211"/>
      <c r="R38" s="146"/>
      <c r="S38" s="205"/>
      <c r="T38" s="205"/>
      <c r="U38" s="205"/>
      <c r="V38" s="205"/>
      <c r="W38" s="205"/>
      <c r="X38" s="207"/>
      <c r="Y38" s="205"/>
      <c r="Z38" s="84"/>
      <c r="AA38" s="84"/>
    </row>
    <row r="39" spans="1:27" s="35" customFormat="1" ht="12.75">
      <c r="A39" s="157" t="s">
        <v>171</v>
      </c>
      <c r="B39" s="153"/>
      <c r="C39" s="23">
        <v>75</v>
      </c>
      <c r="D39" s="155">
        <v>0.1</v>
      </c>
      <c r="E39" s="155"/>
      <c r="F39" s="155"/>
      <c r="G39" s="155"/>
      <c r="H39" s="155"/>
      <c r="I39" s="167" t="s">
        <v>276</v>
      </c>
      <c r="J39" s="155">
        <v>0.1</v>
      </c>
      <c r="K39" s="169">
        <f>SUM(K31:K35)</f>
        <v>39.410000000000004</v>
      </c>
      <c r="L39" s="169">
        <f>SUM(L31:L35)</f>
        <v>25.66</v>
      </c>
      <c r="M39" s="169">
        <f>SUM(M31:M35)</f>
        <v>238.95999999999998</v>
      </c>
      <c r="N39" s="169">
        <f>SUM(N31:N35)</f>
        <v>173.45</v>
      </c>
      <c r="P39" s="84"/>
      <c r="Q39" s="211"/>
      <c r="R39" s="146"/>
      <c r="S39" s="205"/>
      <c r="T39" s="205"/>
      <c r="U39" s="205"/>
      <c r="V39" s="205"/>
      <c r="W39" s="205"/>
      <c r="X39" s="207"/>
      <c r="Y39" s="205"/>
      <c r="Z39" s="88"/>
      <c r="AA39" s="88"/>
    </row>
    <row r="40" spans="1:27" s="35" customFormat="1" ht="12.75">
      <c r="A40" s="152" t="s">
        <v>237</v>
      </c>
      <c r="B40" s="153"/>
      <c r="C40" s="23">
        <v>100</v>
      </c>
      <c r="D40" s="155">
        <v>0.62</v>
      </c>
      <c r="E40" s="155"/>
      <c r="F40" s="155"/>
      <c r="G40" s="155"/>
      <c r="H40" s="155"/>
      <c r="I40" s="167" t="s">
        <v>277</v>
      </c>
      <c r="J40" s="155">
        <v>0.62</v>
      </c>
      <c r="K40" s="169"/>
      <c r="L40" s="169"/>
      <c r="M40" s="169"/>
      <c r="N40" s="169"/>
      <c r="P40" s="84"/>
      <c r="Q40" s="146"/>
      <c r="R40" s="146"/>
      <c r="S40" s="205"/>
      <c r="T40" s="205"/>
      <c r="U40" s="205"/>
      <c r="V40" s="205"/>
      <c r="W40" s="205"/>
      <c r="X40" s="207"/>
      <c r="Y40" s="205"/>
      <c r="Z40" s="88"/>
      <c r="AA40" s="88"/>
    </row>
    <row r="41" spans="1:27" ht="12.75">
      <c r="A41" s="162" t="s">
        <v>38</v>
      </c>
      <c r="B41" s="23"/>
      <c r="C41" s="23">
        <v>200</v>
      </c>
      <c r="D41" s="155">
        <v>0.56</v>
      </c>
      <c r="E41" s="155"/>
      <c r="F41" s="155"/>
      <c r="G41" s="155"/>
      <c r="H41" s="155"/>
      <c r="I41" s="167" t="s">
        <v>192</v>
      </c>
      <c r="J41" s="155">
        <v>0.56</v>
      </c>
      <c r="K41" s="157"/>
      <c r="L41" s="157"/>
      <c r="M41" s="157"/>
      <c r="N41" s="157"/>
      <c r="P41" s="84"/>
      <c r="Q41" s="208"/>
      <c r="R41" s="146"/>
      <c r="S41" s="205"/>
      <c r="T41" s="205"/>
      <c r="U41" s="205"/>
      <c r="V41" s="205"/>
      <c r="W41" s="205"/>
      <c r="X41" s="210"/>
      <c r="Y41" s="209"/>
      <c r="Z41" s="84"/>
      <c r="AA41" s="84"/>
    </row>
    <row r="42" spans="1:27" ht="12.75">
      <c r="A42" s="162" t="s">
        <v>147</v>
      </c>
      <c r="B42" s="159"/>
      <c r="C42" s="23">
        <v>150</v>
      </c>
      <c r="D42" s="155">
        <v>0.67</v>
      </c>
      <c r="E42" s="155"/>
      <c r="F42" s="155"/>
      <c r="G42" s="155"/>
      <c r="H42" s="155"/>
      <c r="I42" s="160">
        <v>150</v>
      </c>
      <c r="J42" s="161">
        <v>0.67</v>
      </c>
      <c r="K42" s="182">
        <v>17.355</v>
      </c>
      <c r="L42" s="182">
        <v>8.16</v>
      </c>
      <c r="M42" s="182">
        <v>84.52</v>
      </c>
      <c r="N42" s="182">
        <v>473.685</v>
      </c>
      <c r="P42" s="84"/>
      <c r="Q42" s="208"/>
      <c r="R42" s="146"/>
      <c r="S42" s="205"/>
      <c r="T42" s="209"/>
      <c r="U42" s="209"/>
      <c r="V42" s="209"/>
      <c r="W42" s="209"/>
      <c r="X42" s="208"/>
      <c r="Y42" s="209"/>
      <c r="Z42" s="84"/>
      <c r="AA42" s="84"/>
    </row>
    <row r="43" spans="1:27" ht="12.75">
      <c r="A43" s="162" t="s">
        <v>239</v>
      </c>
      <c r="B43" s="159"/>
      <c r="C43" s="23">
        <v>20</v>
      </c>
      <c r="D43" s="155">
        <v>0.14</v>
      </c>
      <c r="E43" s="161"/>
      <c r="F43" s="161"/>
      <c r="G43" s="161"/>
      <c r="H43" s="161"/>
      <c r="I43" s="159">
        <v>40</v>
      </c>
      <c r="J43" s="161">
        <v>0.28</v>
      </c>
      <c r="K43" s="182">
        <v>0.48</v>
      </c>
      <c r="L43" s="182">
        <v>17.4</v>
      </c>
      <c r="M43" s="182">
        <v>0.6</v>
      </c>
      <c r="N43" s="182">
        <v>160.22</v>
      </c>
      <c r="P43" s="192"/>
      <c r="Q43" s="193"/>
      <c r="R43" s="187"/>
      <c r="S43" s="188"/>
      <c r="T43" s="188"/>
      <c r="U43" s="188"/>
      <c r="V43" s="188"/>
      <c r="W43" s="188"/>
      <c r="X43" s="193"/>
      <c r="Y43" s="194"/>
      <c r="Z43" s="84"/>
      <c r="AA43" s="84"/>
    </row>
    <row r="44" spans="1:27" ht="12.75">
      <c r="A44" s="163" t="s">
        <v>148</v>
      </c>
      <c r="B44" s="164"/>
      <c r="C44" s="165"/>
      <c r="D44" s="166">
        <f>SUM(D36:D43)</f>
        <v>3.4000000000000004</v>
      </c>
      <c r="E44" s="166"/>
      <c r="F44" s="166"/>
      <c r="G44" s="166"/>
      <c r="H44" s="166"/>
      <c r="I44" s="164"/>
      <c r="J44" s="169">
        <f>SUM(J36:J43)</f>
        <v>4</v>
      </c>
      <c r="K44" s="161">
        <v>0.76</v>
      </c>
      <c r="L44" s="161">
        <v>0.1</v>
      </c>
      <c r="M44" s="161">
        <v>24.76</v>
      </c>
      <c r="N44" s="161">
        <v>105</v>
      </c>
      <c r="P44" s="84"/>
      <c r="Q44" s="146"/>
      <c r="R44" s="146"/>
      <c r="S44" s="205"/>
      <c r="T44" s="146"/>
      <c r="U44" s="146"/>
      <c r="V44" s="146"/>
      <c r="W44" s="146"/>
      <c r="X44" s="208"/>
      <c r="Y44" s="209"/>
      <c r="Z44" s="84"/>
      <c r="AA44" s="84"/>
    </row>
    <row r="45" spans="1:27" ht="12.75">
      <c r="A45" s="22" t="s">
        <v>384</v>
      </c>
      <c r="B45" s="164"/>
      <c r="C45" s="164"/>
      <c r="D45" s="169"/>
      <c r="E45" s="169"/>
      <c r="F45" s="169"/>
      <c r="G45" s="169"/>
      <c r="H45" s="169"/>
      <c r="I45" s="164"/>
      <c r="J45" s="169"/>
      <c r="K45" s="161">
        <v>1.52</v>
      </c>
      <c r="L45" s="161">
        <v>0.6</v>
      </c>
      <c r="M45" s="161">
        <v>27.88</v>
      </c>
      <c r="N45" s="161">
        <v>112</v>
      </c>
      <c r="P45" s="88"/>
      <c r="Q45" s="185"/>
      <c r="R45" s="185"/>
      <c r="S45" s="186"/>
      <c r="T45" s="185"/>
      <c r="U45" s="185"/>
      <c r="V45" s="185"/>
      <c r="W45" s="185"/>
      <c r="X45" s="276"/>
      <c r="Y45" s="274"/>
      <c r="Z45" s="84"/>
      <c r="AA45" s="84"/>
    </row>
    <row r="46" spans="1:27" ht="12.75">
      <c r="A46" s="223" t="s">
        <v>309</v>
      </c>
      <c r="B46" s="164"/>
      <c r="C46" s="225">
        <v>200</v>
      </c>
      <c r="D46" s="226">
        <v>0.3</v>
      </c>
      <c r="E46" s="226"/>
      <c r="F46" s="226"/>
      <c r="G46" s="226"/>
      <c r="H46" s="226"/>
      <c r="I46" s="225">
        <v>200</v>
      </c>
      <c r="J46" s="226">
        <v>0.3</v>
      </c>
      <c r="K46" s="161"/>
      <c r="L46" s="161"/>
      <c r="M46" s="161"/>
      <c r="N46" s="161"/>
      <c r="P46" s="88"/>
      <c r="Q46" s="185"/>
      <c r="R46" s="185"/>
      <c r="S46" s="186"/>
      <c r="T46" s="185"/>
      <c r="U46" s="185"/>
      <c r="V46" s="185"/>
      <c r="W46" s="185"/>
      <c r="X46" s="276"/>
      <c r="Y46" s="274"/>
      <c r="Z46" s="84"/>
      <c r="AA46" s="84"/>
    </row>
    <row r="47" spans="1:27" s="35" customFormat="1" ht="12.75">
      <c r="A47" s="171" t="s">
        <v>240</v>
      </c>
      <c r="B47" s="23"/>
      <c r="C47" s="154">
        <v>150</v>
      </c>
      <c r="D47" s="155">
        <v>1.18</v>
      </c>
      <c r="E47" s="23"/>
      <c r="F47" s="23"/>
      <c r="G47" s="23"/>
      <c r="H47" s="23"/>
      <c r="I47" s="154">
        <v>200</v>
      </c>
      <c r="J47" s="161">
        <v>1.74</v>
      </c>
      <c r="K47" s="166">
        <f>SUM(K42:K45)</f>
        <v>20.115000000000002</v>
      </c>
      <c r="L47" s="166">
        <f>SUM(L42:L45)</f>
        <v>26.26</v>
      </c>
      <c r="M47" s="166">
        <f>SUM(M42:M45)</f>
        <v>137.76</v>
      </c>
      <c r="N47" s="166">
        <f>SUM(N42:N45)</f>
        <v>850.905</v>
      </c>
      <c r="P47" s="213"/>
      <c r="Q47" s="185"/>
      <c r="R47" s="185"/>
      <c r="S47" s="186"/>
      <c r="T47" s="185"/>
      <c r="U47" s="185"/>
      <c r="V47" s="185"/>
      <c r="W47" s="185"/>
      <c r="X47" s="187"/>
      <c r="Y47" s="188"/>
      <c r="Z47" s="88"/>
      <c r="AA47" s="88"/>
    </row>
    <row r="48" spans="1:27" s="35" customFormat="1" ht="12.75">
      <c r="A48" s="162" t="s">
        <v>188</v>
      </c>
      <c r="B48" s="23"/>
      <c r="C48" s="170" t="s">
        <v>154</v>
      </c>
      <c r="D48" s="155">
        <v>0.18</v>
      </c>
      <c r="E48" s="23"/>
      <c r="F48" s="23"/>
      <c r="G48" s="23"/>
      <c r="H48" s="23"/>
      <c r="I48" s="167" t="s">
        <v>247</v>
      </c>
      <c r="J48" s="161">
        <v>0.22</v>
      </c>
      <c r="K48" s="166"/>
      <c r="L48" s="166"/>
      <c r="M48" s="166"/>
      <c r="N48" s="166"/>
      <c r="P48" s="219"/>
      <c r="Q48" s="185"/>
      <c r="R48" s="269"/>
      <c r="S48" s="270"/>
      <c r="T48" s="269"/>
      <c r="U48" s="269"/>
      <c r="V48" s="269"/>
      <c r="W48" s="269"/>
      <c r="X48" s="269"/>
      <c r="Y48" s="270"/>
      <c r="Z48" s="88"/>
      <c r="AA48" s="88"/>
    </row>
    <row r="49" spans="1:27" ht="12.75">
      <c r="A49" s="162" t="s">
        <v>38</v>
      </c>
      <c r="B49" s="23"/>
      <c r="C49" s="154">
        <v>200</v>
      </c>
      <c r="D49" s="155">
        <v>0.56</v>
      </c>
      <c r="E49" s="23"/>
      <c r="F49" s="23"/>
      <c r="G49" s="23"/>
      <c r="H49" s="23"/>
      <c r="I49" s="154">
        <v>200</v>
      </c>
      <c r="J49" s="161">
        <v>0.56</v>
      </c>
      <c r="K49" s="157"/>
      <c r="L49" s="157"/>
      <c r="M49" s="157"/>
      <c r="N49" s="157"/>
      <c r="P49" s="213"/>
      <c r="Q49" s="146"/>
      <c r="R49" s="146"/>
      <c r="S49" s="205"/>
      <c r="T49" s="146"/>
      <c r="U49" s="146"/>
      <c r="V49" s="146"/>
      <c r="W49" s="146"/>
      <c r="X49" s="146"/>
      <c r="Y49" s="84"/>
      <c r="Z49" s="84"/>
      <c r="AA49" s="84"/>
    </row>
    <row r="50" spans="1:27" ht="12.75">
      <c r="A50" s="162" t="s">
        <v>147</v>
      </c>
      <c r="B50" s="23"/>
      <c r="C50" s="159">
        <v>150</v>
      </c>
      <c r="D50" s="155">
        <v>0.44</v>
      </c>
      <c r="E50" s="23"/>
      <c r="F50" s="23"/>
      <c r="G50" s="23"/>
      <c r="H50" s="23"/>
      <c r="I50" s="159">
        <v>150</v>
      </c>
      <c r="J50" s="155">
        <v>0.44</v>
      </c>
      <c r="K50" s="155">
        <v>21.96</v>
      </c>
      <c r="L50" s="155">
        <v>23.6</v>
      </c>
      <c r="M50" s="155">
        <v>6.89</v>
      </c>
      <c r="N50" s="155">
        <v>329.68</v>
      </c>
      <c r="P50" s="113"/>
      <c r="Q50" s="146"/>
      <c r="R50" s="146"/>
      <c r="S50" s="205"/>
      <c r="T50" s="146"/>
      <c r="U50" s="146"/>
      <c r="V50" s="146"/>
      <c r="W50" s="146"/>
      <c r="X50" s="206"/>
      <c r="Y50" s="205"/>
      <c r="Z50" s="84"/>
      <c r="AA50" s="84"/>
    </row>
    <row r="51" spans="1:27" ht="12.75">
      <c r="A51" s="162" t="s">
        <v>350</v>
      </c>
      <c r="B51" s="23"/>
      <c r="C51" s="160">
        <v>125</v>
      </c>
      <c r="D51" s="155">
        <v>0.74</v>
      </c>
      <c r="E51" s="23"/>
      <c r="F51" s="23"/>
      <c r="G51" s="23"/>
      <c r="H51" s="23"/>
      <c r="I51" s="160">
        <v>125</v>
      </c>
      <c r="J51" s="161">
        <v>0.74</v>
      </c>
      <c r="K51" s="155">
        <v>0.95</v>
      </c>
      <c r="L51" s="155">
        <v>6.95</v>
      </c>
      <c r="M51" s="155">
        <v>3.8</v>
      </c>
      <c r="N51" s="155">
        <v>81.14</v>
      </c>
      <c r="P51" s="113"/>
      <c r="Q51" s="146"/>
      <c r="R51" s="146"/>
      <c r="S51" s="205"/>
      <c r="T51" s="146"/>
      <c r="U51" s="146"/>
      <c r="V51" s="146"/>
      <c r="W51" s="146"/>
      <c r="X51" s="207"/>
      <c r="Y51" s="205"/>
      <c r="Z51" s="84"/>
      <c r="AA51" s="84"/>
    </row>
    <row r="52" spans="1:27" ht="12.75">
      <c r="A52" s="168" t="s">
        <v>148</v>
      </c>
      <c r="B52" s="23"/>
      <c r="C52" s="23"/>
      <c r="D52" s="176">
        <f>SUM(D46:D51)</f>
        <v>3.3999999999999995</v>
      </c>
      <c r="E52" s="22"/>
      <c r="F52" s="22"/>
      <c r="G52" s="22"/>
      <c r="H52" s="22"/>
      <c r="I52" s="229"/>
      <c r="J52" s="228">
        <f>SUM(J46:J51)</f>
        <v>4</v>
      </c>
      <c r="K52" s="155">
        <v>1.72</v>
      </c>
      <c r="L52" s="155">
        <v>0.35</v>
      </c>
      <c r="M52" s="155">
        <v>12.77</v>
      </c>
      <c r="N52" s="155">
        <v>60.45</v>
      </c>
      <c r="P52" s="192"/>
      <c r="Q52" s="146"/>
      <c r="R52" s="146"/>
      <c r="S52" s="205"/>
      <c r="T52" s="146"/>
      <c r="U52" s="146"/>
      <c r="V52" s="146"/>
      <c r="W52" s="146"/>
      <c r="X52" s="146"/>
      <c r="Y52" s="205"/>
      <c r="Z52" s="84"/>
      <c r="AA52" s="84"/>
    </row>
    <row r="53" spans="1:27" s="35" customFormat="1" ht="17.25" customHeight="1">
      <c r="A53" s="88"/>
      <c r="B53" s="185"/>
      <c r="C53" s="185"/>
      <c r="D53" s="186"/>
      <c r="E53" s="185"/>
      <c r="F53" s="185"/>
      <c r="G53" s="185"/>
      <c r="H53" s="185"/>
      <c r="I53" s="187"/>
      <c r="J53" s="188"/>
      <c r="K53" s="183"/>
      <c r="L53" s="166"/>
      <c r="M53" s="166"/>
      <c r="N53" s="166"/>
      <c r="P53" s="88"/>
      <c r="Q53" s="185"/>
      <c r="R53" s="185"/>
      <c r="S53" s="186"/>
      <c r="T53" s="185"/>
      <c r="U53" s="185"/>
      <c r="V53" s="185"/>
      <c r="W53" s="185"/>
      <c r="X53" s="187"/>
      <c r="Y53" s="188"/>
      <c r="Z53" s="88"/>
      <c r="AA53" s="88"/>
    </row>
    <row r="54" spans="1:27" s="35" customFormat="1" ht="16.5" customHeight="1">
      <c r="A54" s="88" t="s">
        <v>274</v>
      </c>
      <c r="B54" s="185"/>
      <c r="C54" s="185"/>
      <c r="D54" s="186"/>
      <c r="E54" s="185"/>
      <c r="F54" s="185"/>
      <c r="G54" s="185"/>
      <c r="H54" s="185"/>
      <c r="I54" s="187"/>
      <c r="J54" s="188"/>
      <c r="K54" s="183"/>
      <c r="L54" s="166"/>
      <c r="M54" s="166"/>
      <c r="N54" s="166"/>
      <c r="P54" s="88"/>
      <c r="Q54" s="185"/>
      <c r="R54" s="185"/>
      <c r="S54" s="186"/>
      <c r="T54" s="185"/>
      <c r="U54" s="185"/>
      <c r="V54" s="185"/>
      <c r="W54" s="185"/>
      <c r="X54" s="187"/>
      <c r="Y54" s="188"/>
      <c r="Z54" s="88"/>
      <c r="AA54" s="88"/>
    </row>
    <row r="55" spans="1:27" s="35" customFormat="1" ht="15.75" customHeight="1">
      <c r="A55" s="88"/>
      <c r="B55" s="185"/>
      <c r="C55" s="185"/>
      <c r="D55" s="186"/>
      <c r="E55" s="185"/>
      <c r="F55" s="185"/>
      <c r="G55" s="185"/>
      <c r="H55" s="185"/>
      <c r="I55" s="187"/>
      <c r="J55" s="188"/>
      <c r="K55" s="183"/>
      <c r="L55" s="166"/>
      <c r="M55" s="166"/>
      <c r="N55" s="166"/>
      <c r="P55" s="88"/>
      <c r="Q55" s="185"/>
      <c r="R55" s="185"/>
      <c r="S55" s="186"/>
      <c r="T55" s="185"/>
      <c r="U55" s="185"/>
      <c r="V55" s="185"/>
      <c r="W55" s="185"/>
      <c r="X55" s="187"/>
      <c r="Y55" s="188"/>
      <c r="Z55" s="88"/>
      <c r="AA55" s="88"/>
    </row>
    <row r="56" spans="1:27" s="35" customFormat="1" ht="39.75" customHeight="1" hidden="1">
      <c r="A56" s="88"/>
      <c r="B56" s="185"/>
      <c r="C56" s="185"/>
      <c r="D56" s="186"/>
      <c r="E56" s="185"/>
      <c r="F56" s="185"/>
      <c r="G56" s="185"/>
      <c r="H56" s="185"/>
      <c r="I56" s="187"/>
      <c r="J56" s="188"/>
      <c r="K56" s="183"/>
      <c r="L56" s="166"/>
      <c r="M56" s="166"/>
      <c r="N56" s="166"/>
      <c r="P56" s="88"/>
      <c r="Q56" s="185"/>
      <c r="R56" s="185"/>
      <c r="S56" s="186"/>
      <c r="T56" s="185"/>
      <c r="U56" s="185"/>
      <c r="V56" s="185"/>
      <c r="W56" s="185"/>
      <c r="X56" s="187"/>
      <c r="Y56" s="188"/>
      <c r="Z56" s="88"/>
      <c r="AA56" s="88"/>
    </row>
    <row r="57" spans="1:27" s="35" customFormat="1" ht="11.25" customHeight="1">
      <c r="A57" s="88"/>
      <c r="B57" s="185"/>
      <c r="C57" s="185"/>
      <c r="D57" s="186"/>
      <c r="E57" s="185"/>
      <c r="F57" s="185"/>
      <c r="G57" s="185"/>
      <c r="H57" s="185"/>
      <c r="I57" s="187"/>
      <c r="J57" s="188"/>
      <c r="K57" s="183"/>
      <c r="L57" s="166"/>
      <c r="M57" s="166"/>
      <c r="N57" s="166"/>
      <c r="P57" s="88"/>
      <c r="Q57" s="185"/>
      <c r="R57" s="185"/>
      <c r="S57" s="186"/>
      <c r="T57" s="185"/>
      <c r="U57" s="185"/>
      <c r="V57" s="185"/>
      <c r="W57" s="185"/>
      <c r="X57" s="187"/>
      <c r="Y57" s="188"/>
      <c r="Z57" s="88"/>
      <c r="AA57" s="88"/>
    </row>
    <row r="58" spans="1:27" s="35" customFormat="1" ht="14.25" customHeight="1">
      <c r="A58" s="88"/>
      <c r="B58" s="185"/>
      <c r="C58" s="185"/>
      <c r="D58" s="186"/>
      <c r="E58" s="185"/>
      <c r="F58" s="185"/>
      <c r="G58" s="185"/>
      <c r="H58" s="185"/>
      <c r="I58" s="187"/>
      <c r="J58" s="188"/>
      <c r="K58" s="183"/>
      <c r="L58" s="166"/>
      <c r="M58" s="166"/>
      <c r="N58" s="166"/>
      <c r="P58" s="88"/>
      <c r="Q58" s="185"/>
      <c r="R58" s="185"/>
      <c r="S58" s="186"/>
      <c r="T58" s="185"/>
      <c r="U58" s="185"/>
      <c r="V58" s="185"/>
      <c r="W58" s="185"/>
      <c r="X58" s="187"/>
      <c r="Y58" s="188"/>
      <c r="Z58" s="88"/>
      <c r="AA58" s="88"/>
    </row>
    <row r="59" spans="1:27" s="35" customFormat="1" ht="16.5" customHeight="1">
      <c r="A59" s="35" t="s">
        <v>272</v>
      </c>
      <c r="J59" s="188"/>
      <c r="K59" s="183"/>
      <c r="L59" s="166"/>
      <c r="M59" s="166"/>
      <c r="N59" s="166"/>
      <c r="P59" s="88"/>
      <c r="Q59" s="88"/>
      <c r="R59" s="88"/>
      <c r="S59" s="88"/>
      <c r="T59" s="88"/>
      <c r="U59" s="88"/>
      <c r="V59" s="88"/>
      <c r="W59" s="88"/>
      <c r="X59" s="88"/>
      <c r="Y59" s="188"/>
      <c r="Z59" s="88"/>
      <c r="AA59" s="88"/>
    </row>
    <row r="60" spans="10:27" s="35" customFormat="1" ht="16.5" customHeight="1">
      <c r="J60" s="188"/>
      <c r="K60" s="183"/>
      <c r="L60" s="166"/>
      <c r="M60" s="166"/>
      <c r="N60" s="166"/>
      <c r="P60" s="88"/>
      <c r="Q60" s="88"/>
      <c r="R60" s="88"/>
      <c r="S60" s="88"/>
      <c r="T60" s="88"/>
      <c r="U60" s="88"/>
      <c r="V60" s="88"/>
      <c r="W60" s="88"/>
      <c r="X60" s="88"/>
      <c r="Y60" s="188"/>
      <c r="Z60" s="88"/>
      <c r="AA60" s="88"/>
    </row>
    <row r="61" spans="1:27" s="35" customFormat="1" ht="14.25" customHeight="1">
      <c r="A61" s="88"/>
      <c r="B61" s="185"/>
      <c r="C61" s="185"/>
      <c r="D61" s="186" t="s">
        <v>273</v>
      </c>
      <c r="E61" s="185"/>
      <c r="F61" s="185"/>
      <c r="G61" s="185"/>
      <c r="H61" s="185"/>
      <c r="I61" s="187"/>
      <c r="J61" s="188"/>
      <c r="K61" s="183"/>
      <c r="L61" s="166"/>
      <c r="M61" s="166"/>
      <c r="N61" s="166"/>
      <c r="P61" s="88"/>
      <c r="Q61" s="185"/>
      <c r="R61" s="185"/>
      <c r="S61" s="186"/>
      <c r="T61" s="185"/>
      <c r="U61" s="185"/>
      <c r="V61" s="185"/>
      <c r="W61" s="185"/>
      <c r="X61" s="187"/>
      <c r="Y61" s="188"/>
      <c r="Z61" s="88"/>
      <c r="AA61" s="88"/>
    </row>
    <row r="62" spans="1:27" s="35" customFormat="1" ht="14.25" customHeight="1">
      <c r="A62" s="88"/>
      <c r="B62" s="185"/>
      <c r="C62" s="185"/>
      <c r="D62" s="186"/>
      <c r="E62" s="185"/>
      <c r="F62" s="185"/>
      <c r="G62" s="185"/>
      <c r="H62" s="185"/>
      <c r="I62" s="187"/>
      <c r="J62" s="188"/>
      <c r="K62" s="183"/>
      <c r="L62" s="166"/>
      <c r="M62" s="166"/>
      <c r="N62" s="166"/>
      <c r="P62" s="88"/>
      <c r="Q62" s="185"/>
      <c r="R62" s="185"/>
      <c r="S62" s="186"/>
      <c r="T62" s="185"/>
      <c r="U62" s="185"/>
      <c r="V62" s="185"/>
      <c r="W62" s="185"/>
      <c r="X62" s="187"/>
      <c r="Y62" s="188"/>
      <c r="Z62" s="88"/>
      <c r="AA62" s="88"/>
    </row>
    <row r="63" spans="1:27" ht="14.25" customHeight="1">
      <c r="A63" s="175" t="s">
        <v>1</v>
      </c>
      <c r="B63" s="23"/>
      <c r="C63" s="22" t="s">
        <v>271</v>
      </c>
      <c r="D63" s="22" t="s">
        <v>4</v>
      </c>
      <c r="E63" s="22" t="s">
        <v>135</v>
      </c>
      <c r="F63" s="22" t="s">
        <v>136</v>
      </c>
      <c r="G63" s="22" t="s">
        <v>270</v>
      </c>
      <c r="H63" s="22" t="s">
        <v>137</v>
      </c>
      <c r="I63" s="177" t="s">
        <v>134</v>
      </c>
      <c r="J63" s="178" t="s">
        <v>4</v>
      </c>
      <c r="K63" s="157"/>
      <c r="L63" s="157"/>
      <c r="M63" s="157"/>
      <c r="N63" s="157"/>
      <c r="P63" s="88"/>
      <c r="Q63" s="146"/>
      <c r="R63" s="185"/>
      <c r="S63" s="185"/>
      <c r="T63" s="185"/>
      <c r="U63" s="185"/>
      <c r="V63" s="185"/>
      <c r="W63" s="185"/>
      <c r="X63" s="214"/>
      <c r="Y63" s="215"/>
      <c r="Z63" s="84"/>
      <c r="AA63" s="84"/>
    </row>
    <row r="64" spans="1:27" ht="14.25" customHeight="1">
      <c r="A64" s="22" t="s">
        <v>385</v>
      </c>
      <c r="B64" s="23"/>
      <c r="C64" s="22" t="s">
        <v>101</v>
      </c>
      <c r="D64" s="22"/>
      <c r="E64" s="22"/>
      <c r="F64" s="22"/>
      <c r="G64" s="22"/>
      <c r="H64" s="22"/>
      <c r="I64" s="177" t="s">
        <v>323</v>
      </c>
      <c r="J64" s="178"/>
      <c r="K64" s="157"/>
      <c r="L64" s="157"/>
      <c r="M64" s="157"/>
      <c r="N64" s="157"/>
      <c r="P64" s="213"/>
      <c r="Q64" s="146"/>
      <c r="R64" s="185"/>
      <c r="S64" s="185"/>
      <c r="T64" s="185"/>
      <c r="U64" s="185"/>
      <c r="V64" s="185"/>
      <c r="W64" s="185"/>
      <c r="X64" s="214"/>
      <c r="Y64" s="215"/>
      <c r="Z64" s="84"/>
      <c r="AA64" s="84"/>
    </row>
    <row r="65" spans="1:27" ht="14.25" customHeight="1">
      <c r="A65" s="223" t="s">
        <v>48</v>
      </c>
      <c r="B65" s="23"/>
      <c r="C65" s="200">
        <v>200</v>
      </c>
      <c r="D65" s="200">
        <v>0.43</v>
      </c>
      <c r="E65" s="200"/>
      <c r="F65" s="200"/>
      <c r="G65" s="200"/>
      <c r="H65" s="200"/>
      <c r="I65" s="282">
        <v>200</v>
      </c>
      <c r="J65" s="283">
        <v>0.43</v>
      </c>
      <c r="K65" s="157"/>
      <c r="L65" s="157"/>
      <c r="M65" s="157"/>
      <c r="N65" s="157"/>
      <c r="P65" s="213"/>
      <c r="Q65" s="146"/>
      <c r="R65" s="185"/>
      <c r="S65" s="185"/>
      <c r="T65" s="185"/>
      <c r="U65" s="185"/>
      <c r="V65" s="185"/>
      <c r="W65" s="185"/>
      <c r="X65" s="214"/>
      <c r="Y65" s="215"/>
      <c r="Z65" s="84"/>
      <c r="AA65" s="84"/>
    </row>
    <row r="66" spans="1:27" ht="14.25" customHeight="1">
      <c r="A66" s="157" t="s">
        <v>227</v>
      </c>
      <c r="B66" s="23"/>
      <c r="C66" s="200">
        <v>75</v>
      </c>
      <c r="D66" s="200">
        <v>1.06</v>
      </c>
      <c r="E66" s="200"/>
      <c r="F66" s="200"/>
      <c r="G66" s="200"/>
      <c r="H66" s="200"/>
      <c r="I66" s="282">
        <v>100</v>
      </c>
      <c r="J66" s="283">
        <v>1.66</v>
      </c>
      <c r="K66" s="157"/>
      <c r="L66" s="157"/>
      <c r="M66" s="157"/>
      <c r="N66" s="157"/>
      <c r="P66" s="213"/>
      <c r="Q66" s="146"/>
      <c r="R66" s="185"/>
      <c r="S66" s="185"/>
      <c r="T66" s="185"/>
      <c r="U66" s="185"/>
      <c r="V66" s="185"/>
      <c r="W66" s="185"/>
      <c r="X66" s="214"/>
      <c r="Y66" s="215"/>
      <c r="Z66" s="84"/>
      <c r="AA66" s="84"/>
    </row>
    <row r="67" spans="1:27" ht="12.75">
      <c r="A67" s="157" t="s">
        <v>152</v>
      </c>
      <c r="B67" s="22"/>
      <c r="C67" s="160">
        <v>30</v>
      </c>
      <c r="D67" s="201">
        <v>0.13</v>
      </c>
      <c r="E67" s="200"/>
      <c r="F67" s="200"/>
      <c r="G67" s="200"/>
      <c r="H67" s="200"/>
      <c r="I67" s="160">
        <v>30</v>
      </c>
      <c r="J67" s="201">
        <v>0.13</v>
      </c>
      <c r="K67" s="155">
        <v>23.7</v>
      </c>
      <c r="L67" s="155">
        <v>23.14</v>
      </c>
      <c r="M67" s="155">
        <v>2.75</v>
      </c>
      <c r="N67" s="155">
        <v>310.29</v>
      </c>
      <c r="P67" s="212"/>
      <c r="Q67" s="146"/>
      <c r="R67" s="146"/>
      <c r="S67" s="205"/>
      <c r="T67" s="146"/>
      <c r="U67" s="146"/>
      <c r="V67" s="146"/>
      <c r="W67" s="146"/>
      <c r="X67" s="206"/>
      <c r="Y67" s="205"/>
      <c r="Z67" s="84"/>
      <c r="AA67" s="84"/>
    </row>
    <row r="68" spans="1:27" ht="12.75">
      <c r="A68" s="157" t="s">
        <v>141</v>
      </c>
      <c r="B68" s="22"/>
      <c r="C68" s="167" t="s">
        <v>161</v>
      </c>
      <c r="D68" s="201">
        <v>0.08</v>
      </c>
      <c r="E68" s="200"/>
      <c r="F68" s="200"/>
      <c r="G68" s="200"/>
      <c r="H68" s="200"/>
      <c r="I68" s="167" t="s">
        <v>161</v>
      </c>
      <c r="J68" s="201">
        <v>0.08</v>
      </c>
      <c r="K68" s="161">
        <v>2.96</v>
      </c>
      <c r="L68" s="161">
        <v>0.52</v>
      </c>
      <c r="M68" s="161">
        <v>20.52</v>
      </c>
      <c r="N68" s="161">
        <v>86.8</v>
      </c>
      <c r="P68" s="84"/>
      <c r="Q68" s="146"/>
      <c r="R68" s="146"/>
      <c r="S68" s="205"/>
      <c r="T68" s="146"/>
      <c r="U68" s="146"/>
      <c r="V68" s="146"/>
      <c r="W68" s="146"/>
      <c r="X68" s="210"/>
      <c r="Y68" s="209"/>
      <c r="Z68" s="84"/>
      <c r="AA68" s="84"/>
    </row>
    <row r="69" spans="1:27" ht="12.75">
      <c r="A69" s="157" t="s">
        <v>143</v>
      </c>
      <c r="B69" s="23"/>
      <c r="C69" s="23">
        <v>75</v>
      </c>
      <c r="D69" s="201">
        <v>0.25</v>
      </c>
      <c r="E69" s="23"/>
      <c r="F69" s="23"/>
      <c r="G69" s="23"/>
      <c r="H69" s="23"/>
      <c r="I69" s="23">
        <v>75</v>
      </c>
      <c r="J69" s="201">
        <v>0.25</v>
      </c>
      <c r="K69" s="161">
        <v>4.54</v>
      </c>
      <c r="L69" s="161">
        <v>4.11</v>
      </c>
      <c r="M69" s="161">
        <v>24.95</v>
      </c>
      <c r="N69" s="161">
        <v>152.16</v>
      </c>
      <c r="P69" s="113"/>
      <c r="Q69" s="146"/>
      <c r="R69" s="146"/>
      <c r="S69" s="205"/>
      <c r="T69" s="146"/>
      <c r="U69" s="146"/>
      <c r="V69" s="146"/>
      <c r="W69" s="146"/>
      <c r="X69" s="210"/>
      <c r="Y69" s="209"/>
      <c r="Z69" s="84"/>
      <c r="AA69" s="84"/>
    </row>
    <row r="70" spans="1:27" ht="12.75">
      <c r="A70" s="157" t="s">
        <v>229</v>
      </c>
      <c r="B70" s="23"/>
      <c r="C70" s="159">
        <v>100</v>
      </c>
      <c r="D70" s="201">
        <v>0.49</v>
      </c>
      <c r="E70" s="23"/>
      <c r="F70" s="23"/>
      <c r="G70" s="23"/>
      <c r="H70" s="23"/>
      <c r="I70" s="159">
        <v>100</v>
      </c>
      <c r="J70" s="201">
        <v>0.49</v>
      </c>
      <c r="K70" s="161"/>
      <c r="L70" s="161"/>
      <c r="M70" s="161"/>
      <c r="N70" s="161"/>
      <c r="P70" s="113"/>
      <c r="Q70" s="146"/>
      <c r="R70" s="146"/>
      <c r="S70" s="205"/>
      <c r="T70" s="146"/>
      <c r="U70" s="146"/>
      <c r="V70" s="146"/>
      <c r="W70" s="146"/>
      <c r="X70" s="210"/>
      <c r="Y70" s="209"/>
      <c r="Z70" s="84"/>
      <c r="AA70" s="84"/>
    </row>
    <row r="71" spans="1:27" ht="12.75">
      <c r="A71" s="157" t="s">
        <v>38</v>
      </c>
      <c r="B71" s="23"/>
      <c r="C71" s="159">
        <v>200</v>
      </c>
      <c r="D71" s="201">
        <v>0.56</v>
      </c>
      <c r="E71" s="23"/>
      <c r="F71" s="23"/>
      <c r="G71" s="23"/>
      <c r="H71" s="23"/>
      <c r="I71" s="159">
        <v>200</v>
      </c>
      <c r="J71" s="201">
        <v>0.56</v>
      </c>
      <c r="K71" s="161"/>
      <c r="L71" s="161"/>
      <c r="M71" s="161"/>
      <c r="N71" s="161"/>
      <c r="P71" s="113"/>
      <c r="Q71" s="146"/>
      <c r="R71" s="146"/>
      <c r="S71" s="205"/>
      <c r="T71" s="146"/>
      <c r="U71" s="146"/>
      <c r="V71" s="146"/>
      <c r="W71" s="146"/>
      <c r="X71" s="210"/>
      <c r="Y71" s="209"/>
      <c r="Z71" s="84"/>
      <c r="AA71" s="84"/>
    </row>
    <row r="72" spans="1:27" ht="12.75">
      <c r="A72" s="157" t="s">
        <v>185</v>
      </c>
      <c r="B72" s="23"/>
      <c r="C72" s="160">
        <v>25</v>
      </c>
      <c r="D72" s="201">
        <v>0.4</v>
      </c>
      <c r="E72" s="23"/>
      <c r="F72" s="23"/>
      <c r="G72" s="23"/>
      <c r="H72" s="23"/>
      <c r="I72" s="160">
        <v>25</v>
      </c>
      <c r="J72" s="201">
        <v>0.4</v>
      </c>
      <c r="K72" s="161">
        <v>2.5</v>
      </c>
      <c r="L72" s="161">
        <v>5.14</v>
      </c>
      <c r="M72" s="161">
        <v>12.69</v>
      </c>
      <c r="N72" s="161">
        <v>94.3</v>
      </c>
      <c r="P72" s="113"/>
      <c r="Q72" s="146"/>
      <c r="R72" s="146"/>
      <c r="S72" s="205"/>
      <c r="T72" s="146"/>
      <c r="U72" s="146"/>
      <c r="V72" s="146"/>
      <c r="W72" s="146"/>
      <c r="X72" s="210"/>
      <c r="Y72" s="209"/>
      <c r="Z72" s="84"/>
      <c r="AA72" s="84"/>
    </row>
    <row r="73" spans="1:27" s="35" customFormat="1" ht="12.75">
      <c r="A73" s="175" t="s">
        <v>148</v>
      </c>
      <c r="B73" s="23"/>
      <c r="C73" s="23"/>
      <c r="D73" s="176">
        <f>SUM(D65:D72)</f>
        <v>3.4000000000000004</v>
      </c>
      <c r="E73" s="22"/>
      <c r="F73" s="22"/>
      <c r="G73" s="22"/>
      <c r="H73" s="22"/>
      <c r="I73" s="230"/>
      <c r="J73" s="176">
        <f>SUM(J65:J72)</f>
        <v>4</v>
      </c>
      <c r="K73" s="166">
        <f>SUM(K67:K72)</f>
        <v>33.7</v>
      </c>
      <c r="L73" s="166">
        <f>SUM(L67:L72)</f>
        <v>32.91</v>
      </c>
      <c r="M73" s="166">
        <f>SUM(M67:M72)</f>
        <v>60.91</v>
      </c>
      <c r="N73" s="166">
        <f>SUM(N67:N72)</f>
        <v>643.55</v>
      </c>
      <c r="P73" s="113"/>
      <c r="Q73" s="185"/>
      <c r="R73" s="185"/>
      <c r="S73" s="186"/>
      <c r="T73" s="185"/>
      <c r="U73" s="185"/>
      <c r="V73" s="185"/>
      <c r="W73" s="185"/>
      <c r="X73" s="235"/>
      <c r="Y73" s="188"/>
      <c r="Z73" s="88"/>
      <c r="AA73" s="88"/>
    </row>
    <row r="74" spans="1:27" s="35" customFormat="1" ht="12.75">
      <c r="A74" s="22" t="s">
        <v>386</v>
      </c>
      <c r="B74" s="23"/>
      <c r="C74" s="23"/>
      <c r="D74" s="155"/>
      <c r="E74" s="23"/>
      <c r="F74" s="23"/>
      <c r="G74" s="23"/>
      <c r="H74" s="23"/>
      <c r="I74" s="23"/>
      <c r="J74" s="155"/>
      <c r="K74" s="166"/>
      <c r="L74" s="166"/>
      <c r="M74" s="166"/>
      <c r="N74" s="166"/>
      <c r="P74" s="216"/>
      <c r="Q74" s="185"/>
      <c r="R74" s="185"/>
      <c r="S74" s="186"/>
      <c r="T74" s="185"/>
      <c r="U74" s="185"/>
      <c r="V74" s="185"/>
      <c r="W74" s="185"/>
      <c r="X74" s="235"/>
      <c r="Y74" s="188"/>
      <c r="Z74" s="88"/>
      <c r="AA74" s="88"/>
    </row>
    <row r="75" spans="1:27" ht="12.75">
      <c r="A75" s="223" t="s">
        <v>301</v>
      </c>
      <c r="B75" s="22"/>
      <c r="C75" s="160">
        <v>200</v>
      </c>
      <c r="D75" s="201">
        <v>0.27</v>
      </c>
      <c r="E75" s="200"/>
      <c r="F75" s="200"/>
      <c r="G75" s="200"/>
      <c r="H75" s="200"/>
      <c r="I75" s="160">
        <v>200</v>
      </c>
      <c r="J75" s="201">
        <v>0.27</v>
      </c>
      <c r="K75" s="157"/>
      <c r="L75" s="157"/>
      <c r="M75" s="157"/>
      <c r="N75" s="157"/>
      <c r="P75" s="185"/>
      <c r="Q75" s="146"/>
      <c r="R75" s="146"/>
      <c r="S75" s="205"/>
      <c r="T75" s="146"/>
      <c r="U75" s="146"/>
      <c r="V75" s="146"/>
      <c r="W75" s="146"/>
      <c r="X75" s="84"/>
      <c r="Y75" s="84"/>
      <c r="Z75" s="84"/>
      <c r="AA75" s="84"/>
    </row>
    <row r="76" spans="1:27" ht="12.75">
      <c r="A76" s="157" t="s">
        <v>205</v>
      </c>
      <c r="B76" s="22"/>
      <c r="C76" s="170" t="s">
        <v>276</v>
      </c>
      <c r="D76" s="201">
        <v>1.57</v>
      </c>
      <c r="E76" s="200"/>
      <c r="F76" s="200"/>
      <c r="G76" s="200"/>
      <c r="H76" s="200"/>
      <c r="I76" s="170" t="s">
        <v>277</v>
      </c>
      <c r="J76" s="201">
        <v>2.17</v>
      </c>
      <c r="K76" s="155">
        <v>28.17</v>
      </c>
      <c r="L76" s="155">
        <v>18.26</v>
      </c>
      <c r="M76" s="155">
        <v>7.09</v>
      </c>
      <c r="N76" s="155">
        <v>301.33</v>
      </c>
      <c r="P76" s="212"/>
      <c r="Q76" s="84"/>
      <c r="R76" s="205"/>
      <c r="S76" s="205"/>
      <c r="T76" s="146"/>
      <c r="U76" s="146"/>
      <c r="V76" s="146"/>
      <c r="W76" s="146"/>
      <c r="X76" s="207"/>
      <c r="Y76" s="205"/>
      <c r="Z76" s="84"/>
      <c r="AA76" s="84"/>
    </row>
    <row r="77" spans="1:27" ht="12.75">
      <c r="A77" s="157" t="s">
        <v>141</v>
      </c>
      <c r="B77" s="23"/>
      <c r="C77" s="23">
        <v>20</v>
      </c>
      <c r="D77" s="155">
        <v>0.08</v>
      </c>
      <c r="E77" s="23"/>
      <c r="F77" s="23"/>
      <c r="G77" s="23"/>
      <c r="H77" s="23"/>
      <c r="I77" s="23">
        <v>20</v>
      </c>
      <c r="J77" s="23">
        <v>0.08</v>
      </c>
      <c r="K77" s="155">
        <v>1.72</v>
      </c>
      <c r="L77" s="155">
        <v>0.35</v>
      </c>
      <c r="M77" s="155">
        <v>12.77</v>
      </c>
      <c r="N77" s="155">
        <v>60.45</v>
      </c>
      <c r="P77" s="219"/>
      <c r="Q77" s="84"/>
      <c r="R77" s="146"/>
      <c r="S77" s="205"/>
      <c r="T77" s="146"/>
      <c r="U77" s="146"/>
      <c r="V77" s="146"/>
      <c r="W77" s="146"/>
      <c r="X77" s="146"/>
      <c r="Y77" s="205"/>
      <c r="Z77" s="84"/>
      <c r="AA77" s="84"/>
    </row>
    <row r="78" spans="1:27" ht="12.75">
      <c r="A78" s="157" t="s">
        <v>143</v>
      </c>
      <c r="B78" s="23"/>
      <c r="C78" s="23">
        <v>75</v>
      </c>
      <c r="D78" s="155">
        <v>0.25</v>
      </c>
      <c r="E78" s="23"/>
      <c r="F78" s="23"/>
      <c r="G78" s="23"/>
      <c r="H78" s="23"/>
      <c r="I78" s="23">
        <v>75</v>
      </c>
      <c r="J78" s="161">
        <v>0.25</v>
      </c>
      <c r="K78" s="155">
        <v>1.01</v>
      </c>
      <c r="L78" s="155">
        <v>6.72</v>
      </c>
      <c r="M78" s="155">
        <v>9.55</v>
      </c>
      <c r="N78" s="155">
        <v>97</v>
      </c>
      <c r="P78" s="84"/>
      <c r="Q78" s="84"/>
      <c r="R78" s="146"/>
      <c r="S78" s="205"/>
      <c r="T78" s="146"/>
      <c r="U78" s="146"/>
      <c r="V78" s="146"/>
      <c r="W78" s="146"/>
      <c r="X78" s="206"/>
      <c r="Y78" s="205"/>
      <c r="Z78" s="84"/>
      <c r="AA78" s="84"/>
    </row>
    <row r="79" spans="1:27" ht="12.75">
      <c r="A79" s="157" t="s">
        <v>207</v>
      </c>
      <c r="B79" s="23"/>
      <c r="C79" s="159">
        <v>100</v>
      </c>
      <c r="D79" s="155">
        <v>0.37</v>
      </c>
      <c r="E79" s="23"/>
      <c r="F79" s="23"/>
      <c r="G79" s="23"/>
      <c r="H79" s="23"/>
      <c r="I79" s="159">
        <v>100</v>
      </c>
      <c r="J79" s="155">
        <v>0.37</v>
      </c>
      <c r="K79" s="161">
        <v>0.76</v>
      </c>
      <c r="L79" s="161">
        <v>0.1</v>
      </c>
      <c r="M79" s="161">
        <v>24.76</v>
      </c>
      <c r="N79" s="161">
        <v>105</v>
      </c>
      <c r="P79" s="212"/>
      <c r="Q79" s="84"/>
      <c r="R79" s="146"/>
      <c r="S79" s="205"/>
      <c r="T79" s="146"/>
      <c r="U79" s="146"/>
      <c r="V79" s="146"/>
      <c r="W79" s="146"/>
      <c r="X79" s="208"/>
      <c r="Y79" s="209"/>
      <c r="Z79" s="84"/>
      <c r="AA79" s="84"/>
    </row>
    <row r="80" spans="1:27" ht="12.75">
      <c r="A80" s="157" t="s">
        <v>38</v>
      </c>
      <c r="B80" s="23"/>
      <c r="C80" s="160">
        <v>200</v>
      </c>
      <c r="D80" s="155">
        <v>0.56</v>
      </c>
      <c r="E80" s="23"/>
      <c r="F80" s="23"/>
      <c r="G80" s="23"/>
      <c r="H80" s="23"/>
      <c r="I80" s="160">
        <v>200</v>
      </c>
      <c r="J80" s="155">
        <v>0.56</v>
      </c>
      <c r="K80" s="161">
        <v>11</v>
      </c>
      <c r="L80" s="161">
        <v>7</v>
      </c>
      <c r="M80" s="161">
        <v>22.7</v>
      </c>
      <c r="N80" s="161">
        <v>194</v>
      </c>
      <c r="P80" s="113"/>
      <c r="Q80" s="185"/>
      <c r="R80" s="185"/>
      <c r="S80" s="186"/>
      <c r="T80" s="185"/>
      <c r="U80" s="185"/>
      <c r="V80" s="185"/>
      <c r="W80" s="185"/>
      <c r="X80" s="273"/>
      <c r="Y80" s="274"/>
      <c r="Z80" s="84"/>
      <c r="AA80" s="84"/>
    </row>
    <row r="81" spans="1:27" ht="12.75">
      <c r="A81" s="157" t="s">
        <v>147</v>
      </c>
      <c r="B81" s="23"/>
      <c r="C81" s="160">
        <v>100</v>
      </c>
      <c r="D81" s="155">
        <v>0.3</v>
      </c>
      <c r="E81" s="23"/>
      <c r="F81" s="23"/>
      <c r="G81" s="23"/>
      <c r="H81" s="23"/>
      <c r="I81" s="160">
        <v>100</v>
      </c>
      <c r="J81" s="161">
        <v>0.3</v>
      </c>
      <c r="K81" s="161">
        <v>0.76</v>
      </c>
      <c r="L81" s="161">
        <v>0.3</v>
      </c>
      <c r="M81" s="161">
        <v>13.94</v>
      </c>
      <c r="N81" s="161">
        <v>56</v>
      </c>
      <c r="P81" s="113"/>
      <c r="Q81" s="146"/>
      <c r="R81" s="146"/>
      <c r="S81" s="205"/>
      <c r="T81" s="146"/>
      <c r="U81" s="146"/>
      <c r="V81" s="146"/>
      <c r="W81" s="146"/>
      <c r="X81" s="210"/>
      <c r="Y81" s="209"/>
      <c r="Z81" s="84"/>
      <c r="AA81" s="84"/>
    </row>
    <row r="82" spans="1:27" s="35" customFormat="1" ht="12.75">
      <c r="A82" s="175" t="s">
        <v>148</v>
      </c>
      <c r="B82" s="22"/>
      <c r="C82" s="22"/>
      <c r="D82" s="176">
        <f>SUM(D75:D81)</f>
        <v>3.4</v>
      </c>
      <c r="E82" s="22"/>
      <c r="F82" s="22"/>
      <c r="G82" s="22"/>
      <c r="H82" s="22"/>
      <c r="I82" s="227"/>
      <c r="J82" s="228">
        <f>SUM(J75:J81)</f>
        <v>4</v>
      </c>
      <c r="K82" s="166">
        <f>SUM(K76:K81)</f>
        <v>43.42</v>
      </c>
      <c r="L82" s="166">
        <f>SUM(L76:L81)</f>
        <v>32.730000000000004</v>
      </c>
      <c r="M82" s="166">
        <f>SUM(M76:M81)</f>
        <v>90.81</v>
      </c>
      <c r="N82" s="166">
        <f>SUM(N76:N81)</f>
        <v>813.78</v>
      </c>
      <c r="P82" s="113"/>
      <c r="Q82" s="185"/>
      <c r="R82" s="269"/>
      <c r="S82" s="270"/>
      <c r="T82" s="269"/>
      <c r="U82" s="269"/>
      <c r="V82" s="269"/>
      <c r="W82" s="269"/>
      <c r="X82" s="269"/>
      <c r="Y82" s="270"/>
      <c r="Z82" s="88"/>
      <c r="AA82" s="88"/>
    </row>
    <row r="83" spans="1:27" s="35" customFormat="1" ht="12.75">
      <c r="A83" s="22" t="s">
        <v>387</v>
      </c>
      <c r="B83" s="23"/>
      <c r="C83" s="23"/>
      <c r="D83" s="155"/>
      <c r="E83" s="23"/>
      <c r="F83" s="23"/>
      <c r="G83" s="23"/>
      <c r="H83" s="23"/>
      <c r="I83" s="23"/>
      <c r="J83" s="155"/>
      <c r="K83" s="166"/>
      <c r="L83" s="166"/>
      <c r="M83" s="166"/>
      <c r="N83" s="166"/>
      <c r="P83" s="192"/>
      <c r="Q83" s="185"/>
      <c r="R83" s="269"/>
      <c r="S83" s="270"/>
      <c r="T83" s="269"/>
      <c r="U83" s="269"/>
      <c r="V83" s="269"/>
      <c r="W83" s="269"/>
      <c r="X83" s="269"/>
      <c r="Y83" s="270"/>
      <c r="Z83" s="88"/>
      <c r="AA83" s="88"/>
    </row>
    <row r="84" spans="1:27" ht="12.75">
      <c r="A84" s="223" t="s">
        <v>351</v>
      </c>
      <c r="B84" s="223"/>
      <c r="C84" s="160">
        <v>200</v>
      </c>
      <c r="D84" s="201">
        <v>0.52</v>
      </c>
      <c r="E84" s="200"/>
      <c r="F84" s="200"/>
      <c r="G84" s="200"/>
      <c r="H84" s="200"/>
      <c r="I84" s="160">
        <v>200</v>
      </c>
      <c r="J84" s="226">
        <v>0.52</v>
      </c>
      <c r="K84" s="157"/>
      <c r="L84" s="157"/>
      <c r="M84" s="157"/>
      <c r="N84" s="157"/>
      <c r="P84" s="185"/>
      <c r="Q84" s="146"/>
      <c r="R84" s="146"/>
      <c r="S84" s="205"/>
      <c r="T84" s="146"/>
      <c r="U84" s="146"/>
      <c r="V84" s="146"/>
      <c r="W84" s="146"/>
      <c r="X84" s="84"/>
      <c r="Y84" s="146"/>
      <c r="Z84" s="84"/>
      <c r="AA84" s="84"/>
    </row>
    <row r="85" spans="1:27" ht="12.75">
      <c r="A85" s="157" t="s">
        <v>209</v>
      </c>
      <c r="B85" s="223"/>
      <c r="C85" s="160">
        <v>75</v>
      </c>
      <c r="D85" s="201">
        <v>1.35</v>
      </c>
      <c r="E85" s="200"/>
      <c r="F85" s="200"/>
      <c r="G85" s="200"/>
      <c r="H85" s="200"/>
      <c r="I85" s="160">
        <v>100</v>
      </c>
      <c r="J85" s="226">
        <v>1.95</v>
      </c>
      <c r="K85" s="155">
        <v>21.64</v>
      </c>
      <c r="L85" s="155">
        <v>6.25</v>
      </c>
      <c r="M85" s="155">
        <v>43.74</v>
      </c>
      <c r="N85" s="155">
        <v>314</v>
      </c>
      <c r="P85" s="221"/>
      <c r="Q85" s="146"/>
      <c r="R85" s="146"/>
      <c r="S85" s="205"/>
      <c r="T85" s="146"/>
      <c r="U85" s="146"/>
      <c r="V85" s="146"/>
      <c r="W85" s="146"/>
      <c r="X85" s="207"/>
      <c r="Y85" s="205"/>
      <c r="Z85" s="84"/>
      <c r="AA85" s="84"/>
    </row>
    <row r="86" spans="1:27" ht="12.75">
      <c r="A86" s="157" t="s">
        <v>152</v>
      </c>
      <c r="B86" s="223"/>
      <c r="C86" s="159">
        <v>30</v>
      </c>
      <c r="D86" s="201">
        <v>0.13</v>
      </c>
      <c r="E86" s="200"/>
      <c r="F86" s="200"/>
      <c r="G86" s="200"/>
      <c r="H86" s="200"/>
      <c r="I86" s="159">
        <v>30</v>
      </c>
      <c r="J86" s="200">
        <v>0.13</v>
      </c>
      <c r="K86" s="155">
        <v>0.72</v>
      </c>
      <c r="L86" s="155">
        <v>9</v>
      </c>
      <c r="M86" s="155">
        <v>0.93</v>
      </c>
      <c r="N86" s="155">
        <v>87.9</v>
      </c>
      <c r="P86" s="113"/>
      <c r="Q86" s="146"/>
      <c r="R86" s="146"/>
      <c r="S86" s="205"/>
      <c r="T86" s="146"/>
      <c r="U86" s="146"/>
      <c r="V86" s="146"/>
      <c r="W86" s="146"/>
      <c r="X86" s="207"/>
      <c r="Y86" s="205"/>
      <c r="Z86" s="84"/>
      <c r="AA86" s="84"/>
    </row>
    <row r="87" spans="1:27" ht="12.75">
      <c r="A87" s="157" t="s">
        <v>171</v>
      </c>
      <c r="B87" s="23"/>
      <c r="C87" s="160">
        <v>75</v>
      </c>
      <c r="D87" s="155">
        <v>0.1</v>
      </c>
      <c r="E87" s="23"/>
      <c r="F87" s="23"/>
      <c r="G87" s="23"/>
      <c r="H87" s="23"/>
      <c r="I87" s="160">
        <v>75</v>
      </c>
      <c r="J87" s="182">
        <v>0.1</v>
      </c>
      <c r="K87" s="155">
        <v>0.75</v>
      </c>
      <c r="L87" s="155">
        <v>0.19</v>
      </c>
      <c r="M87" s="155">
        <v>33.72</v>
      </c>
      <c r="N87" s="155">
        <v>132.35</v>
      </c>
      <c r="P87" s="113"/>
      <c r="Q87" s="185"/>
      <c r="R87" s="185"/>
      <c r="S87" s="186"/>
      <c r="T87" s="185"/>
      <c r="U87" s="185"/>
      <c r="V87" s="185"/>
      <c r="W87" s="185"/>
      <c r="X87" s="222"/>
      <c r="Y87" s="186"/>
      <c r="Z87" s="84"/>
      <c r="AA87" s="84"/>
    </row>
    <row r="88" spans="1:27" ht="12.75">
      <c r="A88" s="157" t="s">
        <v>211</v>
      </c>
      <c r="B88" s="23"/>
      <c r="C88" s="23">
        <v>100</v>
      </c>
      <c r="D88" s="201">
        <v>0.43</v>
      </c>
      <c r="E88" s="200"/>
      <c r="F88" s="200"/>
      <c r="G88" s="200"/>
      <c r="H88" s="200"/>
      <c r="I88" s="288">
        <v>100</v>
      </c>
      <c r="J88" s="291">
        <v>0.43</v>
      </c>
      <c r="K88" s="161">
        <v>1.52</v>
      </c>
      <c r="L88" s="161">
        <v>0.6</v>
      </c>
      <c r="M88" s="161">
        <v>27.88</v>
      </c>
      <c r="N88" s="161">
        <v>112</v>
      </c>
      <c r="P88" s="113"/>
      <c r="Q88" s="146"/>
      <c r="R88" s="146"/>
      <c r="S88" s="205"/>
      <c r="T88" s="146"/>
      <c r="U88" s="146"/>
      <c r="V88" s="146"/>
      <c r="W88" s="146"/>
      <c r="X88" s="210"/>
      <c r="Y88" s="209"/>
      <c r="Z88" s="84"/>
      <c r="AA88" s="84"/>
    </row>
    <row r="89" spans="1:27" s="35" customFormat="1" ht="12.75">
      <c r="A89" s="157" t="s">
        <v>212</v>
      </c>
      <c r="B89" s="22"/>
      <c r="C89" s="200">
        <v>200</v>
      </c>
      <c r="D89" s="201">
        <v>0.2</v>
      </c>
      <c r="E89" s="200"/>
      <c r="F89" s="200"/>
      <c r="G89" s="200"/>
      <c r="H89" s="200"/>
      <c r="I89" s="200">
        <v>200</v>
      </c>
      <c r="J89" s="201">
        <v>0.2</v>
      </c>
      <c r="K89" s="166">
        <f>SUM(K85:K88)</f>
        <v>24.63</v>
      </c>
      <c r="L89" s="166">
        <f>SUM(L85:L88)</f>
        <v>16.04</v>
      </c>
      <c r="M89" s="166">
        <f>SUM(M85:M88)</f>
        <v>106.27</v>
      </c>
      <c r="N89" s="166">
        <f>SUM(N85:N88)</f>
        <v>646.25</v>
      </c>
      <c r="P89" s="275"/>
      <c r="Q89" s="185"/>
      <c r="R89" s="269"/>
      <c r="S89" s="270"/>
      <c r="T89" s="269"/>
      <c r="U89" s="269"/>
      <c r="V89" s="269"/>
      <c r="W89" s="269"/>
      <c r="X89" s="269"/>
      <c r="Y89" s="270"/>
      <c r="Z89" s="88"/>
      <c r="AA89" s="88"/>
    </row>
    <row r="90" spans="1:27" s="35" customFormat="1" ht="12.75">
      <c r="A90" s="157" t="s">
        <v>147</v>
      </c>
      <c r="B90" s="22"/>
      <c r="C90" s="200">
        <v>150</v>
      </c>
      <c r="D90" s="201">
        <v>0.67</v>
      </c>
      <c r="E90" s="200"/>
      <c r="F90" s="200"/>
      <c r="G90" s="200"/>
      <c r="H90" s="200"/>
      <c r="I90" s="200">
        <v>150</v>
      </c>
      <c r="J90" s="201">
        <v>0.67</v>
      </c>
      <c r="K90" s="166"/>
      <c r="L90" s="166"/>
      <c r="M90" s="166"/>
      <c r="N90" s="166"/>
      <c r="P90" s="275"/>
      <c r="Q90" s="185"/>
      <c r="R90" s="269"/>
      <c r="S90" s="270"/>
      <c r="T90" s="269"/>
      <c r="U90" s="269"/>
      <c r="V90" s="269"/>
      <c r="W90" s="269"/>
      <c r="X90" s="269"/>
      <c r="Y90" s="270"/>
      <c r="Z90" s="88"/>
      <c r="AA90" s="88"/>
    </row>
    <row r="91" spans="1:27" ht="12.75">
      <c r="A91" s="175" t="s">
        <v>148</v>
      </c>
      <c r="B91" s="22"/>
      <c r="C91" s="200"/>
      <c r="D91" s="176">
        <f>SUM(D84:D90)</f>
        <v>3.4000000000000004</v>
      </c>
      <c r="E91" s="22"/>
      <c r="F91" s="22"/>
      <c r="G91" s="22"/>
      <c r="H91" s="22"/>
      <c r="I91" s="22"/>
      <c r="J91" s="176">
        <f>SUM(J84:J90)</f>
        <v>4</v>
      </c>
      <c r="K91" s="157"/>
      <c r="L91" s="157"/>
      <c r="M91" s="157"/>
      <c r="N91" s="157"/>
      <c r="P91" s="275"/>
      <c r="Q91" s="146"/>
      <c r="R91" s="146"/>
      <c r="S91" s="205"/>
      <c r="T91" s="146"/>
      <c r="U91" s="146"/>
      <c r="V91" s="146"/>
      <c r="W91" s="146"/>
      <c r="X91" s="146"/>
      <c r="Y91" s="84"/>
      <c r="Z91" s="84"/>
      <c r="AA91" s="84"/>
    </row>
    <row r="92" spans="1:27" ht="12.75">
      <c r="A92" s="22" t="s">
        <v>388</v>
      </c>
      <c r="B92" s="23"/>
      <c r="C92" s="23"/>
      <c r="D92" s="155"/>
      <c r="E92" s="23"/>
      <c r="F92" s="23"/>
      <c r="G92" s="23"/>
      <c r="H92" s="23"/>
      <c r="I92" s="23"/>
      <c r="J92" s="23"/>
      <c r="K92" s="155">
        <v>29.68</v>
      </c>
      <c r="L92" s="155">
        <v>17.87</v>
      </c>
      <c r="M92" s="155">
        <v>37.98</v>
      </c>
      <c r="N92" s="155">
        <v>431.57</v>
      </c>
      <c r="P92" s="212"/>
      <c r="Q92" s="146"/>
      <c r="R92" s="146"/>
      <c r="S92" s="205"/>
      <c r="T92" s="146"/>
      <c r="U92" s="146"/>
      <c r="V92" s="146"/>
      <c r="W92" s="146"/>
      <c r="X92" s="207"/>
      <c r="Y92" s="205"/>
      <c r="Z92" s="84"/>
      <c r="AA92" s="84"/>
    </row>
    <row r="93" spans="1:27" ht="12.75">
      <c r="A93" s="223" t="s">
        <v>304</v>
      </c>
      <c r="B93" s="23"/>
      <c r="C93" s="23">
        <v>200</v>
      </c>
      <c r="D93" s="155">
        <v>0.22</v>
      </c>
      <c r="E93" s="23"/>
      <c r="F93" s="23"/>
      <c r="G93" s="23"/>
      <c r="H93" s="23"/>
      <c r="I93" s="159">
        <v>200</v>
      </c>
      <c r="J93" s="161">
        <v>0.22</v>
      </c>
      <c r="K93" s="161"/>
      <c r="L93" s="161"/>
      <c r="M93" s="161">
        <v>8.1</v>
      </c>
      <c r="N93" s="161">
        <v>32.9</v>
      </c>
      <c r="P93" s="277"/>
      <c r="Q93" s="185"/>
      <c r="R93" s="185"/>
      <c r="S93" s="186"/>
      <c r="T93" s="185"/>
      <c r="U93" s="185"/>
      <c r="V93" s="185"/>
      <c r="W93" s="185"/>
      <c r="X93" s="222"/>
      <c r="Y93" s="186"/>
      <c r="Z93" s="84"/>
      <c r="AA93" s="84"/>
    </row>
    <row r="94" spans="1:27" ht="12.75">
      <c r="A94" s="157" t="s">
        <v>214</v>
      </c>
      <c r="B94" s="23"/>
      <c r="C94" s="23" t="s">
        <v>34</v>
      </c>
      <c r="D94" s="155">
        <v>0.95</v>
      </c>
      <c r="E94" s="23"/>
      <c r="F94" s="23"/>
      <c r="G94" s="23"/>
      <c r="H94" s="23"/>
      <c r="I94" s="167" t="s">
        <v>249</v>
      </c>
      <c r="J94" s="155">
        <v>1.55</v>
      </c>
      <c r="K94" s="161">
        <v>0.76</v>
      </c>
      <c r="L94" s="161">
        <v>0.1</v>
      </c>
      <c r="M94" s="161">
        <v>24.76</v>
      </c>
      <c r="N94" s="161">
        <v>105</v>
      </c>
      <c r="P94" s="185"/>
      <c r="Q94" s="146"/>
      <c r="R94" s="146"/>
      <c r="S94" s="205"/>
      <c r="T94" s="146"/>
      <c r="U94" s="146"/>
      <c r="V94" s="146"/>
      <c r="W94" s="146"/>
      <c r="X94" s="207"/>
      <c r="Y94" s="205"/>
      <c r="Z94" s="84"/>
      <c r="AA94" s="84"/>
    </row>
    <row r="95" spans="1:27" ht="12.75">
      <c r="A95" s="157" t="s">
        <v>216</v>
      </c>
      <c r="B95" s="23"/>
      <c r="C95" s="23">
        <v>100</v>
      </c>
      <c r="D95" s="155">
        <v>0.66</v>
      </c>
      <c r="E95" s="23"/>
      <c r="F95" s="23"/>
      <c r="G95" s="23"/>
      <c r="H95" s="23"/>
      <c r="I95" s="23">
        <v>100</v>
      </c>
      <c r="J95" s="155">
        <v>0.66</v>
      </c>
      <c r="K95" s="161"/>
      <c r="L95" s="161"/>
      <c r="M95" s="161"/>
      <c r="N95" s="161"/>
      <c r="P95" s="185"/>
      <c r="Q95" s="146"/>
      <c r="R95" s="146"/>
      <c r="S95" s="205"/>
      <c r="T95" s="146"/>
      <c r="U95" s="146"/>
      <c r="V95" s="146"/>
      <c r="W95" s="146"/>
      <c r="X95" s="207"/>
      <c r="Y95" s="205"/>
      <c r="Z95" s="84"/>
      <c r="AA95" s="84"/>
    </row>
    <row r="96" spans="1:27" ht="12.75">
      <c r="A96" s="157" t="s">
        <v>38</v>
      </c>
      <c r="B96" s="23"/>
      <c r="C96" s="23">
        <v>200</v>
      </c>
      <c r="D96" s="155">
        <v>0.57</v>
      </c>
      <c r="E96" s="23"/>
      <c r="F96" s="23"/>
      <c r="G96" s="23"/>
      <c r="H96" s="23"/>
      <c r="I96" s="159">
        <v>200</v>
      </c>
      <c r="J96" s="161">
        <v>0.57</v>
      </c>
      <c r="K96" s="161"/>
      <c r="L96" s="161"/>
      <c r="M96" s="161"/>
      <c r="N96" s="161"/>
      <c r="P96" s="213"/>
      <c r="Q96" s="146"/>
      <c r="R96" s="146"/>
      <c r="S96" s="205"/>
      <c r="T96" s="146"/>
      <c r="U96" s="146"/>
      <c r="V96" s="146"/>
      <c r="W96" s="146"/>
      <c r="X96" s="210"/>
      <c r="Y96" s="209"/>
      <c r="Z96" s="84"/>
      <c r="AA96" s="84"/>
    </row>
    <row r="97" spans="1:27" ht="12.75">
      <c r="A97" s="157" t="s">
        <v>218</v>
      </c>
      <c r="B97" s="22"/>
      <c r="C97" s="200">
        <v>100</v>
      </c>
      <c r="D97" s="201">
        <v>1</v>
      </c>
      <c r="E97" s="200"/>
      <c r="F97" s="200"/>
      <c r="G97" s="200"/>
      <c r="H97" s="200"/>
      <c r="I97" s="225">
        <v>100</v>
      </c>
      <c r="J97" s="226">
        <v>1</v>
      </c>
      <c r="K97" s="161"/>
      <c r="L97" s="161"/>
      <c r="M97" s="161"/>
      <c r="N97" s="161"/>
      <c r="P97" s="213"/>
      <c r="Q97" s="146"/>
      <c r="R97" s="146"/>
      <c r="S97" s="205"/>
      <c r="T97" s="146"/>
      <c r="U97" s="146"/>
      <c r="V97" s="146"/>
      <c r="W97" s="146"/>
      <c r="X97" s="210"/>
      <c r="Y97" s="209"/>
      <c r="Z97" s="84"/>
      <c r="AA97" s="84"/>
    </row>
    <row r="98" spans="1:27" ht="12.75">
      <c r="A98" s="175" t="s">
        <v>148</v>
      </c>
      <c r="B98" s="23"/>
      <c r="C98" s="23"/>
      <c r="D98" s="176">
        <f>SUM(D93:D97)</f>
        <v>3.4</v>
      </c>
      <c r="E98" s="22"/>
      <c r="F98" s="22"/>
      <c r="G98" s="22"/>
      <c r="H98" s="22"/>
      <c r="I98" s="227"/>
      <c r="J98" s="228">
        <f>SUM(J93:J97)</f>
        <v>4</v>
      </c>
      <c r="K98" s="161">
        <v>2.28</v>
      </c>
      <c r="L98" s="161">
        <v>0.9</v>
      </c>
      <c r="M98" s="161">
        <v>41.82</v>
      </c>
      <c r="N98" s="161">
        <v>168</v>
      </c>
      <c r="P98" s="84"/>
      <c r="Q98" s="146"/>
      <c r="R98" s="146"/>
      <c r="S98" s="205"/>
      <c r="T98" s="146"/>
      <c r="U98" s="146"/>
      <c r="V98" s="146"/>
      <c r="W98" s="146"/>
      <c r="X98" s="208"/>
      <c r="Y98" s="209"/>
      <c r="Z98" s="84"/>
      <c r="AA98" s="84"/>
    </row>
    <row r="99" spans="1:27" s="35" customFormat="1" ht="12.75">
      <c r="A99" s="22" t="s">
        <v>389</v>
      </c>
      <c r="B99" s="23"/>
      <c r="C99" s="200"/>
      <c r="D99" s="201"/>
      <c r="E99" s="200"/>
      <c r="F99" s="200"/>
      <c r="G99" s="200"/>
      <c r="H99" s="200"/>
      <c r="I99" s="225"/>
      <c r="J99" s="226"/>
      <c r="K99" s="166">
        <f>SUM(K92:K98)</f>
        <v>32.72</v>
      </c>
      <c r="L99" s="166">
        <f>SUM(L92:L98)</f>
        <v>18.87</v>
      </c>
      <c r="M99" s="166">
        <f>SUM(M92:M98)</f>
        <v>112.66</v>
      </c>
      <c r="N99" s="166">
        <f>SUM(N92:N98)</f>
        <v>737.47</v>
      </c>
      <c r="P99" s="275"/>
      <c r="Q99" s="275"/>
      <c r="R99" s="269"/>
      <c r="S99" s="270"/>
      <c r="T99" s="269"/>
      <c r="U99" s="269"/>
      <c r="V99" s="269"/>
      <c r="W99" s="269"/>
      <c r="X99" s="271"/>
      <c r="Y99" s="272"/>
      <c r="Z99" s="88"/>
      <c r="AA99" s="88"/>
    </row>
    <row r="100" spans="1:27" s="35" customFormat="1" ht="12.75">
      <c r="A100" s="223" t="s">
        <v>353</v>
      </c>
      <c r="B100" s="23"/>
      <c r="C100" s="200">
        <v>200</v>
      </c>
      <c r="D100" s="201">
        <v>0.25</v>
      </c>
      <c r="E100" s="200"/>
      <c r="F100" s="200"/>
      <c r="G100" s="200"/>
      <c r="H100" s="200"/>
      <c r="I100" s="225">
        <v>200</v>
      </c>
      <c r="J100" s="226">
        <v>0.25</v>
      </c>
      <c r="K100" s="166"/>
      <c r="L100" s="166"/>
      <c r="M100" s="166"/>
      <c r="N100" s="166"/>
      <c r="P100" s="275"/>
      <c r="Q100" s="275"/>
      <c r="R100" s="269"/>
      <c r="S100" s="270"/>
      <c r="T100" s="269"/>
      <c r="U100" s="269"/>
      <c r="V100" s="269"/>
      <c r="W100" s="269"/>
      <c r="X100" s="271"/>
      <c r="Y100" s="272"/>
      <c r="Z100" s="88"/>
      <c r="AA100" s="88"/>
    </row>
    <row r="101" spans="1:27" ht="12.75">
      <c r="A101" s="157" t="s">
        <v>219</v>
      </c>
      <c r="B101" s="23"/>
      <c r="C101" s="200">
        <v>200</v>
      </c>
      <c r="D101" s="201">
        <v>1.54</v>
      </c>
      <c r="E101" s="200"/>
      <c r="F101" s="200"/>
      <c r="G101" s="200"/>
      <c r="H101" s="200"/>
      <c r="I101" s="200">
        <v>250</v>
      </c>
      <c r="J101" s="200">
        <v>1.94</v>
      </c>
      <c r="K101" s="157"/>
      <c r="L101" s="157"/>
      <c r="M101" s="157"/>
      <c r="N101" s="157"/>
      <c r="P101" s="275"/>
      <c r="Q101" s="275"/>
      <c r="R101" s="269"/>
      <c r="S101" s="270"/>
      <c r="T101" s="269"/>
      <c r="U101" s="269"/>
      <c r="V101" s="269"/>
      <c r="W101" s="269"/>
      <c r="X101" s="269"/>
      <c r="Y101" s="269"/>
      <c r="Z101" s="84"/>
      <c r="AA101" s="84"/>
    </row>
    <row r="102" spans="1:27" ht="12.75">
      <c r="A102" s="157" t="s">
        <v>167</v>
      </c>
      <c r="B102" s="23"/>
      <c r="C102" s="23">
        <v>20</v>
      </c>
      <c r="D102" s="155">
        <v>0.21</v>
      </c>
      <c r="E102" s="23"/>
      <c r="F102" s="23"/>
      <c r="G102" s="23"/>
      <c r="H102" s="23"/>
      <c r="I102" s="181">
        <v>40</v>
      </c>
      <c r="J102" s="182">
        <v>0.41</v>
      </c>
      <c r="K102" s="157"/>
      <c r="L102" s="157"/>
      <c r="M102" s="157"/>
      <c r="N102" s="157"/>
      <c r="P102" s="275"/>
      <c r="Q102" s="275"/>
      <c r="R102" s="269"/>
      <c r="S102" s="270"/>
      <c r="T102" s="269"/>
      <c r="U102" s="269"/>
      <c r="V102" s="269"/>
      <c r="W102" s="269"/>
      <c r="X102" s="269"/>
      <c r="Y102" s="269"/>
      <c r="Z102" s="84"/>
      <c r="AA102" s="84"/>
    </row>
    <row r="103" spans="1:27" ht="12.75">
      <c r="A103" s="157" t="s">
        <v>38</v>
      </c>
      <c r="B103" s="23"/>
      <c r="C103" s="23">
        <v>200</v>
      </c>
      <c r="D103" s="155">
        <v>0.57</v>
      </c>
      <c r="E103" s="23"/>
      <c r="F103" s="23"/>
      <c r="G103" s="23"/>
      <c r="H103" s="23"/>
      <c r="I103" s="160">
        <v>200</v>
      </c>
      <c r="J103" s="182">
        <v>0.57</v>
      </c>
      <c r="K103" s="157"/>
      <c r="L103" s="157"/>
      <c r="M103" s="157"/>
      <c r="N103" s="157"/>
      <c r="P103" s="275"/>
      <c r="Q103" s="275"/>
      <c r="R103" s="269"/>
      <c r="S103" s="270"/>
      <c r="T103" s="269"/>
      <c r="U103" s="269"/>
      <c r="V103" s="269"/>
      <c r="W103" s="269"/>
      <c r="X103" s="269"/>
      <c r="Y103" s="269"/>
      <c r="Z103" s="84"/>
      <c r="AA103" s="84"/>
    </row>
    <row r="104" spans="1:27" ht="12.75">
      <c r="A104" s="157" t="s">
        <v>147</v>
      </c>
      <c r="B104" s="23"/>
      <c r="C104" s="23">
        <v>100</v>
      </c>
      <c r="D104" s="155">
        <v>0.3</v>
      </c>
      <c r="E104" s="23"/>
      <c r="F104" s="23"/>
      <c r="G104" s="23"/>
      <c r="H104" s="23"/>
      <c r="I104" s="159">
        <v>100</v>
      </c>
      <c r="J104" s="161">
        <v>0.3</v>
      </c>
      <c r="K104" s="155">
        <v>14.83</v>
      </c>
      <c r="L104" s="155">
        <v>20.95</v>
      </c>
      <c r="M104" s="155">
        <v>8.38</v>
      </c>
      <c r="N104" s="155">
        <v>279.54</v>
      </c>
      <c r="P104" s="84"/>
      <c r="Q104" s="146"/>
      <c r="R104" s="146"/>
      <c r="S104" s="205"/>
      <c r="T104" s="146"/>
      <c r="U104" s="146"/>
      <c r="V104" s="146"/>
      <c r="W104" s="146"/>
      <c r="X104" s="233"/>
      <c r="Y104" s="234"/>
      <c r="Z104" s="84"/>
      <c r="AA104" s="84"/>
    </row>
    <row r="105" spans="1:27" ht="12.75">
      <c r="A105" s="157" t="s">
        <v>221</v>
      </c>
      <c r="B105" s="23"/>
      <c r="C105" s="23">
        <v>50</v>
      </c>
      <c r="D105" s="155">
        <v>0.53</v>
      </c>
      <c r="E105" s="23"/>
      <c r="F105" s="23"/>
      <c r="G105" s="23"/>
      <c r="H105" s="23"/>
      <c r="I105" s="159">
        <v>50</v>
      </c>
      <c r="J105" s="161">
        <v>0.53</v>
      </c>
      <c r="K105" s="203"/>
      <c r="L105" s="155"/>
      <c r="M105" s="155"/>
      <c r="N105" s="155"/>
      <c r="P105" s="84"/>
      <c r="Q105" s="146"/>
      <c r="R105" s="146"/>
      <c r="S105" s="205"/>
      <c r="T105" s="146"/>
      <c r="U105" s="146"/>
      <c r="V105" s="146"/>
      <c r="W105" s="146"/>
      <c r="X105" s="233"/>
      <c r="Y105" s="234"/>
      <c r="Z105" s="84"/>
      <c r="AA105" s="84"/>
    </row>
    <row r="106" spans="1:27" ht="12.75">
      <c r="A106" s="175" t="s">
        <v>148</v>
      </c>
      <c r="B106" s="22"/>
      <c r="C106" s="22"/>
      <c r="D106" s="176">
        <f>SUM(D100:D105)</f>
        <v>3.3999999999999995</v>
      </c>
      <c r="E106" s="22"/>
      <c r="F106" s="22"/>
      <c r="G106" s="22"/>
      <c r="H106" s="22"/>
      <c r="I106" s="229"/>
      <c r="J106" s="228">
        <f>SUM(J100:J105)</f>
        <v>4</v>
      </c>
      <c r="K106" s="203">
        <v>0.47</v>
      </c>
      <c r="L106" s="155">
        <v>3.48</v>
      </c>
      <c r="M106" s="155">
        <v>1.9</v>
      </c>
      <c r="N106" s="155">
        <v>40.57</v>
      </c>
      <c r="P106" s="84"/>
      <c r="Q106" s="146"/>
      <c r="R106" s="146"/>
      <c r="S106" s="205"/>
      <c r="T106" s="146"/>
      <c r="U106" s="146"/>
      <c r="V106" s="146"/>
      <c r="W106" s="146"/>
      <c r="X106" s="210"/>
      <c r="Y106" s="234"/>
      <c r="Z106" s="84"/>
      <c r="AA106" s="84"/>
    </row>
    <row r="107" spans="1:27" ht="12.75">
      <c r="A107" s="84"/>
      <c r="B107" s="146"/>
      <c r="C107" s="146"/>
      <c r="D107" s="205"/>
      <c r="E107" s="205"/>
      <c r="F107" s="205"/>
      <c r="G107" s="205"/>
      <c r="H107" s="205"/>
      <c r="I107" s="207"/>
      <c r="J107" s="205"/>
      <c r="K107" s="203">
        <v>1.52</v>
      </c>
      <c r="L107" s="155">
        <v>2.24</v>
      </c>
      <c r="M107" s="155">
        <v>13.75</v>
      </c>
      <c r="N107" s="155">
        <v>80.28</v>
      </c>
      <c r="P107" s="84"/>
      <c r="Q107" s="146"/>
      <c r="R107" s="146"/>
      <c r="S107" s="205"/>
      <c r="T107" s="146"/>
      <c r="U107" s="146"/>
      <c r="V107" s="146"/>
      <c r="W107" s="146"/>
      <c r="X107" s="208"/>
      <c r="Y107" s="209"/>
      <c r="Z107" s="84"/>
      <c r="AA107" s="84"/>
    </row>
    <row r="108" spans="1:27" ht="12.75">
      <c r="A108" s="192" t="s">
        <v>274</v>
      </c>
      <c r="B108" s="208"/>
      <c r="C108" s="146"/>
      <c r="D108" s="205"/>
      <c r="E108" s="205"/>
      <c r="F108" s="205"/>
      <c r="G108" s="205"/>
      <c r="H108" s="205"/>
      <c r="I108" s="210"/>
      <c r="J108" s="209"/>
      <c r="K108" s="204">
        <v>4.9</v>
      </c>
      <c r="L108" s="161">
        <v>0.2</v>
      </c>
      <c r="M108" s="161">
        <v>15.8</v>
      </c>
      <c r="N108" s="161">
        <v>64</v>
      </c>
      <c r="P108" s="88"/>
      <c r="Q108" s="185"/>
      <c r="R108" s="185"/>
      <c r="S108" s="186"/>
      <c r="T108" s="185"/>
      <c r="U108" s="185"/>
      <c r="V108" s="185"/>
      <c r="W108" s="185"/>
      <c r="X108" s="276"/>
      <c r="Y108" s="274"/>
      <c r="Z108" s="84"/>
      <c r="AA108" s="84"/>
    </row>
    <row r="109" spans="1:27" ht="12.75">
      <c r="A109" s="84"/>
      <c r="B109" s="208"/>
      <c r="C109" s="146"/>
      <c r="D109" s="205"/>
      <c r="E109" s="209"/>
      <c r="F109" s="209"/>
      <c r="G109" s="209"/>
      <c r="H109" s="209"/>
      <c r="I109" s="208"/>
      <c r="J109" s="209"/>
      <c r="K109" s="204">
        <v>1.19</v>
      </c>
      <c r="L109" s="161">
        <v>0.26</v>
      </c>
      <c r="M109" s="161">
        <v>37.97</v>
      </c>
      <c r="N109" s="161">
        <v>150.35</v>
      </c>
      <c r="P109" s="84"/>
      <c r="Q109" s="208"/>
      <c r="R109" s="146"/>
      <c r="S109" s="205"/>
      <c r="T109" s="209"/>
      <c r="U109" s="209"/>
      <c r="V109" s="209"/>
      <c r="W109" s="209"/>
      <c r="X109" s="208"/>
      <c r="Y109" s="209"/>
      <c r="Z109" s="84"/>
      <c r="AA109" s="84"/>
    </row>
    <row r="110" spans="1:27" ht="12.75">
      <c r="A110" s="192"/>
      <c r="B110" s="193"/>
      <c r="C110" s="187"/>
      <c r="D110" s="188"/>
      <c r="E110" s="188"/>
      <c r="F110" s="188"/>
      <c r="G110" s="188"/>
      <c r="H110" s="188"/>
      <c r="I110" s="193"/>
      <c r="J110" s="194"/>
      <c r="K110" s="191">
        <f>SUM(K104:K109)</f>
        <v>22.91</v>
      </c>
      <c r="L110" s="169">
        <f>SUM(L104:L109)</f>
        <v>27.130000000000003</v>
      </c>
      <c r="M110" s="169">
        <f>SUM(M104:M109)</f>
        <v>77.8</v>
      </c>
      <c r="N110" s="169">
        <f>SUM(N104:N109)</f>
        <v>614.74</v>
      </c>
      <c r="P110" s="192"/>
      <c r="Q110" s="193"/>
      <c r="R110" s="187"/>
      <c r="S110" s="188"/>
      <c r="T110" s="188"/>
      <c r="U110" s="188"/>
      <c r="V110" s="188"/>
      <c r="W110" s="188"/>
      <c r="X110" s="193"/>
      <c r="Y110" s="194"/>
      <c r="Z110" s="84"/>
      <c r="AA110" s="84"/>
    </row>
    <row r="111" spans="1:27" ht="12.75">
      <c r="A111" s="192"/>
      <c r="B111" s="193"/>
      <c r="C111" s="187"/>
      <c r="D111" s="188"/>
      <c r="E111" s="188"/>
      <c r="F111" s="188"/>
      <c r="G111" s="188"/>
      <c r="H111" s="188"/>
      <c r="I111" s="193"/>
      <c r="J111" s="194"/>
      <c r="K111" s="191"/>
      <c r="L111" s="169"/>
      <c r="M111" s="169"/>
      <c r="N111" s="169"/>
      <c r="P111" s="192"/>
      <c r="Q111" s="193"/>
      <c r="R111" s="187"/>
      <c r="S111" s="188"/>
      <c r="T111" s="188"/>
      <c r="U111" s="188"/>
      <c r="V111" s="188"/>
      <c r="W111" s="188"/>
      <c r="X111" s="193"/>
      <c r="Y111" s="194"/>
      <c r="Z111" s="84"/>
      <c r="AA111" s="84"/>
    </row>
    <row r="112" spans="1:27" ht="19.5" customHeight="1">
      <c r="A112" s="192"/>
      <c r="B112" s="193"/>
      <c r="C112" s="187"/>
      <c r="D112" s="188"/>
      <c r="E112" s="188"/>
      <c r="F112" s="188"/>
      <c r="G112" s="188"/>
      <c r="H112" s="188"/>
      <c r="I112" s="193"/>
      <c r="J112" s="194"/>
      <c r="K112" s="191"/>
      <c r="L112" s="169"/>
      <c r="M112" s="169"/>
      <c r="N112" s="169"/>
      <c r="P112" s="192"/>
      <c r="Q112" s="193"/>
      <c r="R112" s="187"/>
      <c r="S112" s="188"/>
      <c r="T112" s="188"/>
      <c r="U112" s="188"/>
      <c r="V112" s="188"/>
      <c r="W112" s="188"/>
      <c r="X112" s="193"/>
      <c r="Y112" s="194"/>
      <c r="Z112" s="84"/>
      <c r="AA112" s="84"/>
    </row>
    <row r="113" spans="1:27" ht="22.5" customHeight="1">
      <c r="A113" s="35" t="s">
        <v>272</v>
      </c>
      <c r="B113" s="35"/>
      <c r="C113" s="88"/>
      <c r="D113" s="88"/>
      <c r="E113" s="88"/>
      <c r="F113" s="88"/>
      <c r="G113" s="88"/>
      <c r="H113" s="88"/>
      <c r="I113" s="88"/>
      <c r="J113" s="194"/>
      <c r="K113" s="191"/>
      <c r="L113" s="169"/>
      <c r="M113" s="169"/>
      <c r="N113" s="169"/>
      <c r="P113" s="88"/>
      <c r="Q113" s="88"/>
      <c r="R113" s="88"/>
      <c r="S113" s="88"/>
      <c r="T113" s="88"/>
      <c r="U113" s="88"/>
      <c r="V113" s="88"/>
      <c r="W113" s="88"/>
      <c r="X113" s="88"/>
      <c r="Y113" s="194"/>
      <c r="Z113" s="84"/>
      <c r="AA113" s="84"/>
    </row>
    <row r="114" spans="1:27" ht="16.5" customHeight="1">
      <c r="A114" s="35"/>
      <c r="B114" s="35"/>
      <c r="C114" s="88"/>
      <c r="D114" s="88"/>
      <c r="E114" s="88"/>
      <c r="F114" s="88"/>
      <c r="G114" s="88"/>
      <c r="H114" s="88"/>
      <c r="I114" s="88"/>
      <c r="J114" s="194"/>
      <c r="K114" s="191"/>
      <c r="L114" s="169"/>
      <c r="M114" s="169"/>
      <c r="N114" s="169"/>
      <c r="P114" s="88"/>
      <c r="Q114" s="88"/>
      <c r="R114" s="88"/>
      <c r="S114" s="88"/>
      <c r="T114" s="88"/>
      <c r="U114" s="88"/>
      <c r="V114" s="88"/>
      <c r="W114" s="88"/>
      <c r="X114" s="88"/>
      <c r="Y114" s="194"/>
      <c r="Z114" s="84"/>
      <c r="AA114" s="84"/>
    </row>
    <row r="115" spans="1:27" ht="16.5" customHeight="1">
      <c r="A115" s="35"/>
      <c r="B115" s="35"/>
      <c r="C115" s="88"/>
      <c r="D115" s="88" t="s">
        <v>273</v>
      </c>
      <c r="E115" s="88"/>
      <c r="F115" s="88"/>
      <c r="G115" s="88"/>
      <c r="H115" s="88"/>
      <c r="I115" s="88"/>
      <c r="J115" s="194"/>
      <c r="K115" s="191"/>
      <c r="L115" s="169"/>
      <c r="M115" s="169"/>
      <c r="N115" s="169"/>
      <c r="P115" s="88"/>
      <c r="Q115" s="88"/>
      <c r="R115" s="88"/>
      <c r="S115" s="88"/>
      <c r="T115" s="88"/>
      <c r="U115" s="88"/>
      <c r="V115" s="88"/>
      <c r="W115" s="88"/>
      <c r="X115" s="88"/>
      <c r="Y115" s="194"/>
      <c r="Z115" s="84"/>
      <c r="AA115" s="84"/>
    </row>
    <row r="116" spans="1:27" ht="16.5" customHeight="1">
      <c r="A116" s="199"/>
      <c r="B116" s="197"/>
      <c r="C116" s="189"/>
      <c r="D116" s="190"/>
      <c r="E116" s="190"/>
      <c r="F116" s="190"/>
      <c r="G116" s="190"/>
      <c r="H116" s="190"/>
      <c r="I116" s="197"/>
      <c r="J116" s="198"/>
      <c r="K116" s="191"/>
      <c r="L116" s="169"/>
      <c r="M116" s="169"/>
      <c r="N116" s="169"/>
      <c r="P116" s="192"/>
      <c r="Q116" s="193"/>
      <c r="R116" s="187"/>
      <c r="S116" s="188"/>
      <c r="T116" s="188"/>
      <c r="U116" s="188"/>
      <c r="V116" s="188"/>
      <c r="W116" s="188"/>
      <c r="X116" s="193"/>
      <c r="Y116" s="194"/>
      <c r="Z116" s="84"/>
      <c r="AA116" s="84"/>
    </row>
    <row r="117" spans="1:27" ht="12.75">
      <c r="A117" s="184" t="s">
        <v>1</v>
      </c>
      <c r="B117" s="22" t="s">
        <v>133</v>
      </c>
      <c r="C117" s="13" t="s">
        <v>271</v>
      </c>
      <c r="D117" s="13" t="s">
        <v>4</v>
      </c>
      <c r="E117" s="13" t="s">
        <v>135</v>
      </c>
      <c r="F117" s="13" t="s">
        <v>136</v>
      </c>
      <c r="G117" s="13" t="s">
        <v>270</v>
      </c>
      <c r="H117" s="13" t="s">
        <v>137</v>
      </c>
      <c r="I117" s="195" t="s">
        <v>134</v>
      </c>
      <c r="J117" s="196" t="s">
        <v>4</v>
      </c>
      <c r="K117" s="169"/>
      <c r="L117" s="169"/>
      <c r="M117" s="169"/>
      <c r="N117" s="169"/>
      <c r="P117" s="88"/>
      <c r="Q117" s="185"/>
      <c r="R117" s="185"/>
      <c r="S117" s="185"/>
      <c r="T117" s="185"/>
      <c r="U117" s="185"/>
      <c r="V117" s="185"/>
      <c r="W117" s="185"/>
      <c r="X117" s="214"/>
      <c r="Y117" s="215"/>
      <c r="Z117" s="84"/>
      <c r="AA117" s="84"/>
    </row>
    <row r="118" spans="1:27" ht="12.75">
      <c r="A118" s="13" t="s">
        <v>390</v>
      </c>
      <c r="B118" s="22"/>
      <c r="C118" s="13" t="s">
        <v>3</v>
      </c>
      <c r="D118" s="13"/>
      <c r="E118" s="13"/>
      <c r="F118" s="13"/>
      <c r="G118" s="13"/>
      <c r="H118" s="13"/>
      <c r="I118" s="195" t="s">
        <v>12</v>
      </c>
      <c r="J118" s="196"/>
      <c r="K118" s="169"/>
      <c r="L118" s="169"/>
      <c r="M118" s="169"/>
      <c r="N118" s="169"/>
      <c r="P118" s="88"/>
      <c r="Q118" s="185"/>
      <c r="R118" s="185"/>
      <c r="S118" s="185"/>
      <c r="T118" s="185"/>
      <c r="U118" s="185"/>
      <c r="V118" s="185"/>
      <c r="W118" s="185"/>
      <c r="X118" s="214"/>
      <c r="Y118" s="215"/>
      <c r="Z118" s="84"/>
      <c r="AA118" s="84"/>
    </row>
    <row r="119" spans="1:27" ht="12.75">
      <c r="A119" s="223" t="s">
        <v>354</v>
      </c>
      <c r="B119" s="22"/>
      <c r="C119" s="292">
        <v>200</v>
      </c>
      <c r="D119" s="295">
        <v>0.2</v>
      </c>
      <c r="E119" s="292"/>
      <c r="F119" s="292"/>
      <c r="G119" s="292"/>
      <c r="H119" s="292"/>
      <c r="I119" s="293">
        <v>200</v>
      </c>
      <c r="J119" s="294">
        <v>0.2</v>
      </c>
      <c r="K119" s="169"/>
      <c r="L119" s="169"/>
      <c r="M119" s="169"/>
      <c r="N119" s="169"/>
      <c r="P119" s="88"/>
      <c r="Q119" s="185"/>
      <c r="R119" s="185"/>
      <c r="S119" s="185"/>
      <c r="T119" s="185"/>
      <c r="U119" s="185"/>
      <c r="V119" s="185"/>
      <c r="W119" s="185"/>
      <c r="X119" s="214"/>
      <c r="Y119" s="215"/>
      <c r="Z119" s="84"/>
      <c r="AA119" s="84"/>
    </row>
    <row r="120" spans="1:27" ht="12.75">
      <c r="A120" s="157" t="s">
        <v>222</v>
      </c>
      <c r="B120" s="22"/>
      <c r="C120" s="200">
        <v>100</v>
      </c>
      <c r="D120" s="201">
        <v>1.05</v>
      </c>
      <c r="E120" s="200"/>
      <c r="F120" s="200"/>
      <c r="G120" s="200"/>
      <c r="H120" s="200"/>
      <c r="I120" s="200">
        <v>150</v>
      </c>
      <c r="J120" s="201">
        <v>1.65</v>
      </c>
      <c r="K120" s="157"/>
      <c r="L120" s="157"/>
      <c r="M120" s="157"/>
      <c r="N120" s="157"/>
      <c r="P120" s="275"/>
      <c r="Q120" s="146"/>
      <c r="R120" s="146"/>
      <c r="S120" s="205"/>
      <c r="T120" s="146"/>
      <c r="U120" s="146"/>
      <c r="V120" s="146"/>
      <c r="W120" s="146"/>
      <c r="X120" s="84"/>
      <c r="Y120" s="84"/>
      <c r="Z120" s="84"/>
      <c r="AA120" s="84"/>
    </row>
    <row r="121" spans="1:27" ht="12.75">
      <c r="A121" s="157" t="s">
        <v>224</v>
      </c>
      <c r="B121" s="23"/>
      <c r="C121" s="23">
        <v>30</v>
      </c>
      <c r="D121" s="155">
        <v>0.16</v>
      </c>
      <c r="E121" s="23"/>
      <c r="F121" s="23"/>
      <c r="G121" s="23"/>
      <c r="H121" s="23"/>
      <c r="I121" s="23">
        <v>30</v>
      </c>
      <c r="J121" s="23">
        <v>0.16</v>
      </c>
      <c r="K121" s="155">
        <v>17.77</v>
      </c>
      <c r="L121" s="155">
        <v>30.36</v>
      </c>
      <c r="M121" s="155">
        <v>7.17</v>
      </c>
      <c r="N121" s="155">
        <v>369.87</v>
      </c>
      <c r="P121" s="84"/>
      <c r="Q121" s="84"/>
      <c r="R121" s="205"/>
      <c r="S121" s="205"/>
      <c r="T121" s="146"/>
      <c r="U121" s="146"/>
      <c r="V121" s="146"/>
      <c r="W121" s="146"/>
      <c r="X121" s="207"/>
      <c r="Y121" s="205"/>
      <c r="Z121" s="84"/>
      <c r="AA121" s="84"/>
    </row>
    <row r="122" spans="1:27" ht="12.75">
      <c r="A122" s="157" t="s">
        <v>225</v>
      </c>
      <c r="B122" s="23"/>
      <c r="C122" s="23">
        <v>100</v>
      </c>
      <c r="D122" s="155">
        <v>0.39</v>
      </c>
      <c r="E122" s="23"/>
      <c r="F122" s="23"/>
      <c r="G122" s="23"/>
      <c r="H122" s="23"/>
      <c r="I122" s="154">
        <v>100</v>
      </c>
      <c r="J122" s="155">
        <v>0.39</v>
      </c>
      <c r="K122" s="161">
        <v>1.48</v>
      </c>
      <c r="L122" s="161">
        <v>0.26</v>
      </c>
      <c r="M122" s="161">
        <v>10.26</v>
      </c>
      <c r="N122" s="161">
        <v>43.4</v>
      </c>
      <c r="P122" s="84"/>
      <c r="Q122" s="84"/>
      <c r="R122" s="146"/>
      <c r="S122" s="205"/>
      <c r="T122" s="146"/>
      <c r="U122" s="146"/>
      <c r="V122" s="146"/>
      <c r="W122" s="146"/>
      <c r="X122" s="146"/>
      <c r="Y122" s="205"/>
      <c r="Z122" s="84"/>
      <c r="AA122" s="84"/>
    </row>
    <row r="123" spans="1:27" ht="12.75">
      <c r="A123" s="157" t="s">
        <v>147</v>
      </c>
      <c r="B123" s="23"/>
      <c r="C123" s="23">
        <v>100</v>
      </c>
      <c r="D123" s="155">
        <v>0.3</v>
      </c>
      <c r="E123" s="23"/>
      <c r="F123" s="23"/>
      <c r="G123" s="23"/>
      <c r="H123" s="23"/>
      <c r="I123" s="167" t="s">
        <v>277</v>
      </c>
      <c r="J123" s="155">
        <v>0.3</v>
      </c>
      <c r="K123" s="161">
        <v>3.03</v>
      </c>
      <c r="L123" s="161">
        <v>2.74</v>
      </c>
      <c r="M123" s="161">
        <v>16.63</v>
      </c>
      <c r="N123" s="161">
        <v>101.44</v>
      </c>
      <c r="P123" s="84"/>
      <c r="Q123" s="84"/>
      <c r="R123" s="146"/>
      <c r="S123" s="205"/>
      <c r="T123" s="146"/>
      <c r="U123" s="146"/>
      <c r="V123" s="146"/>
      <c r="W123" s="146"/>
      <c r="X123" s="206"/>
      <c r="Y123" s="205"/>
      <c r="Z123" s="84"/>
      <c r="AA123" s="84"/>
    </row>
    <row r="124" spans="1:27" ht="12.75">
      <c r="A124" s="157" t="s">
        <v>350</v>
      </c>
      <c r="B124" s="23"/>
      <c r="C124" s="23">
        <v>125</v>
      </c>
      <c r="D124" s="155">
        <v>0.74</v>
      </c>
      <c r="E124" s="23"/>
      <c r="F124" s="23"/>
      <c r="G124" s="23"/>
      <c r="H124" s="23"/>
      <c r="I124" s="23">
        <v>125</v>
      </c>
      <c r="J124" s="155">
        <v>0.74</v>
      </c>
      <c r="K124" s="155">
        <v>1</v>
      </c>
      <c r="L124" s="155">
        <v>6.75</v>
      </c>
      <c r="M124" s="155">
        <v>10.23</v>
      </c>
      <c r="N124" s="155">
        <v>101.4</v>
      </c>
      <c r="P124" s="84"/>
      <c r="Q124" s="84"/>
      <c r="R124" s="146"/>
      <c r="S124" s="205"/>
      <c r="T124" s="146"/>
      <c r="U124" s="146"/>
      <c r="V124" s="146"/>
      <c r="W124" s="146"/>
      <c r="X124" s="208"/>
      <c r="Y124" s="209"/>
      <c r="Z124" s="84"/>
      <c r="AA124" s="84"/>
    </row>
    <row r="125" spans="1:27" ht="12.75">
      <c r="A125" s="157" t="s">
        <v>38</v>
      </c>
      <c r="B125" s="23"/>
      <c r="C125" s="23">
        <v>200</v>
      </c>
      <c r="D125" s="155">
        <v>0.56</v>
      </c>
      <c r="E125" s="23"/>
      <c r="F125" s="23"/>
      <c r="G125" s="23"/>
      <c r="H125" s="23"/>
      <c r="I125" s="23">
        <v>200</v>
      </c>
      <c r="J125" s="155">
        <v>0.56</v>
      </c>
      <c r="K125" s="155"/>
      <c r="L125" s="155"/>
      <c r="M125" s="155"/>
      <c r="N125" s="155"/>
      <c r="P125" s="84"/>
      <c r="Q125" s="84"/>
      <c r="R125" s="146"/>
      <c r="S125" s="205"/>
      <c r="T125" s="146"/>
      <c r="U125" s="146"/>
      <c r="V125" s="146"/>
      <c r="W125" s="146"/>
      <c r="X125" s="208"/>
      <c r="Y125" s="209"/>
      <c r="Z125" s="84"/>
      <c r="AA125" s="84"/>
    </row>
    <row r="126" spans="1:27" ht="12.75">
      <c r="A126" s="175" t="s">
        <v>148</v>
      </c>
      <c r="B126" s="22"/>
      <c r="C126" s="22"/>
      <c r="D126" s="176">
        <f>SUM(D119:D125)</f>
        <v>3.4</v>
      </c>
      <c r="E126" s="22"/>
      <c r="F126" s="22"/>
      <c r="G126" s="22"/>
      <c r="H126" s="22"/>
      <c r="I126" s="227"/>
      <c r="J126" s="228">
        <f>SUM(J119:J125)</f>
        <v>3.9999999999999996</v>
      </c>
      <c r="K126" s="161">
        <v>0.76</v>
      </c>
      <c r="L126" s="161">
        <v>0.1</v>
      </c>
      <c r="M126" s="161">
        <v>24.76</v>
      </c>
      <c r="N126" s="161">
        <v>105</v>
      </c>
      <c r="P126" s="88"/>
      <c r="Q126" s="185"/>
      <c r="R126" s="185"/>
      <c r="S126" s="186"/>
      <c r="T126" s="185"/>
      <c r="U126" s="185"/>
      <c r="V126" s="185"/>
      <c r="W126" s="185"/>
      <c r="X126" s="273"/>
      <c r="Y126" s="274"/>
      <c r="Z126" s="84"/>
      <c r="AA126" s="84"/>
    </row>
    <row r="127" spans="1:27" ht="12.75">
      <c r="A127" s="13" t="s">
        <v>391</v>
      </c>
      <c r="B127" s="22"/>
      <c r="C127" s="22"/>
      <c r="D127" s="176"/>
      <c r="E127" s="22"/>
      <c r="F127" s="22"/>
      <c r="G127" s="22"/>
      <c r="H127" s="22"/>
      <c r="I127" s="227"/>
      <c r="J127" s="228"/>
      <c r="K127" s="161"/>
      <c r="L127" s="161"/>
      <c r="M127" s="161"/>
      <c r="N127" s="161"/>
      <c r="P127" s="88"/>
      <c r="Q127" s="185"/>
      <c r="R127" s="185"/>
      <c r="S127" s="186"/>
      <c r="T127" s="185"/>
      <c r="U127" s="185"/>
      <c r="V127" s="185"/>
      <c r="W127" s="185"/>
      <c r="X127" s="273"/>
      <c r="Y127" s="274"/>
      <c r="Z127" s="84"/>
      <c r="AA127" s="84"/>
    </row>
    <row r="128" spans="1:27" ht="12.75">
      <c r="A128" s="223" t="s">
        <v>301</v>
      </c>
      <c r="B128" s="23"/>
      <c r="C128" s="23">
        <v>200</v>
      </c>
      <c r="D128" s="155">
        <v>0.27</v>
      </c>
      <c r="E128" s="23"/>
      <c r="F128" s="23"/>
      <c r="G128" s="23"/>
      <c r="H128" s="23"/>
      <c r="I128" s="154">
        <v>200</v>
      </c>
      <c r="J128" s="155">
        <v>0.27</v>
      </c>
      <c r="K128" s="161">
        <v>1.52</v>
      </c>
      <c r="L128" s="161">
        <v>0.6</v>
      </c>
      <c r="M128" s="161">
        <v>27.88</v>
      </c>
      <c r="N128" s="161">
        <v>112</v>
      </c>
      <c r="P128" s="84"/>
      <c r="Q128" s="146"/>
      <c r="R128" s="146"/>
      <c r="S128" s="205"/>
      <c r="T128" s="146"/>
      <c r="U128" s="146"/>
      <c r="V128" s="146"/>
      <c r="W128" s="146"/>
      <c r="X128" s="210"/>
      <c r="Y128" s="209"/>
      <c r="Z128" s="84"/>
      <c r="AA128" s="84"/>
    </row>
    <row r="129" spans="1:27" s="35" customFormat="1" ht="12.75">
      <c r="A129" s="157" t="s">
        <v>195</v>
      </c>
      <c r="B129" s="23"/>
      <c r="C129" s="23">
        <v>150</v>
      </c>
      <c r="D129" s="155">
        <v>1.58</v>
      </c>
      <c r="E129" s="23"/>
      <c r="F129" s="23"/>
      <c r="G129" s="23"/>
      <c r="H129" s="23"/>
      <c r="I129" s="23">
        <v>200</v>
      </c>
      <c r="J129" s="155">
        <v>2.18</v>
      </c>
      <c r="K129" s="166">
        <f>SUM(K121:K128)</f>
        <v>25.560000000000002</v>
      </c>
      <c r="L129" s="166">
        <f>SUM(L121:L128)</f>
        <v>40.81</v>
      </c>
      <c r="M129" s="166">
        <f>SUM(M121:M128)</f>
        <v>96.93</v>
      </c>
      <c r="N129" s="166">
        <f>SUM(N121:N128)</f>
        <v>833.11</v>
      </c>
      <c r="P129" s="213"/>
      <c r="Q129" s="146"/>
      <c r="R129" s="146"/>
      <c r="S129" s="205"/>
      <c r="T129" s="146"/>
      <c r="U129" s="146"/>
      <c r="V129" s="146"/>
      <c r="W129" s="146"/>
      <c r="X129" s="210"/>
      <c r="Y129" s="209"/>
      <c r="Z129" s="88"/>
      <c r="AA129" s="88"/>
    </row>
    <row r="130" spans="1:27" s="35" customFormat="1" ht="12.75">
      <c r="A130" s="157" t="s">
        <v>197</v>
      </c>
      <c r="B130" s="23"/>
      <c r="C130" s="23">
        <v>50</v>
      </c>
      <c r="D130" s="155">
        <v>0.32</v>
      </c>
      <c r="E130" s="23"/>
      <c r="F130" s="23"/>
      <c r="G130" s="23"/>
      <c r="H130" s="23"/>
      <c r="I130" s="154">
        <v>50</v>
      </c>
      <c r="J130" s="155">
        <v>0.32</v>
      </c>
      <c r="K130" s="166"/>
      <c r="L130" s="166"/>
      <c r="M130" s="166"/>
      <c r="N130" s="166"/>
      <c r="P130" s="84"/>
      <c r="Q130" s="146"/>
      <c r="R130" s="146"/>
      <c r="S130" s="205"/>
      <c r="T130" s="146"/>
      <c r="U130" s="146"/>
      <c r="V130" s="146"/>
      <c r="W130" s="146"/>
      <c r="X130" s="208"/>
      <c r="Y130" s="209"/>
      <c r="Z130" s="88"/>
      <c r="AA130" s="88"/>
    </row>
    <row r="131" spans="1:27" ht="12.75">
      <c r="A131" s="157" t="s">
        <v>38</v>
      </c>
      <c r="B131" s="23"/>
      <c r="C131" s="23">
        <v>200</v>
      </c>
      <c r="D131" s="155">
        <v>0.56</v>
      </c>
      <c r="E131" s="23"/>
      <c r="F131" s="23"/>
      <c r="G131" s="23"/>
      <c r="H131" s="23"/>
      <c r="I131" s="160">
        <v>200</v>
      </c>
      <c r="J131" s="161">
        <v>0.56</v>
      </c>
      <c r="K131" s="157"/>
      <c r="L131" s="157"/>
      <c r="M131" s="157"/>
      <c r="N131" s="157"/>
      <c r="P131" s="275"/>
      <c r="Q131" s="185"/>
      <c r="R131" s="269"/>
      <c r="S131" s="270"/>
      <c r="T131" s="269"/>
      <c r="U131" s="269"/>
      <c r="V131" s="269"/>
      <c r="W131" s="269"/>
      <c r="X131" s="269"/>
      <c r="Y131" s="270"/>
      <c r="Z131" s="84"/>
      <c r="AA131" s="84"/>
    </row>
    <row r="132" spans="1:27" ht="12.75">
      <c r="A132" s="157" t="s">
        <v>147</v>
      </c>
      <c r="B132" s="22"/>
      <c r="C132" s="200">
        <v>150</v>
      </c>
      <c r="D132" s="201">
        <v>0.67</v>
      </c>
      <c r="E132" s="200"/>
      <c r="F132" s="200"/>
      <c r="G132" s="200"/>
      <c r="H132" s="200"/>
      <c r="I132" s="200">
        <v>150</v>
      </c>
      <c r="J132" s="201">
        <v>0.67</v>
      </c>
      <c r="K132" s="155">
        <v>20.69</v>
      </c>
      <c r="L132" s="155">
        <v>16.54</v>
      </c>
      <c r="M132" s="155">
        <v>5.25</v>
      </c>
      <c r="N132" s="155">
        <v>250.14</v>
      </c>
      <c r="P132" s="275"/>
      <c r="Q132" s="185"/>
      <c r="R132" s="269"/>
      <c r="S132" s="270"/>
      <c r="T132" s="269"/>
      <c r="U132" s="269"/>
      <c r="V132" s="269"/>
      <c r="W132" s="269"/>
      <c r="X132" s="269"/>
      <c r="Y132" s="270"/>
      <c r="Z132" s="84"/>
      <c r="AA132" s="84"/>
    </row>
    <row r="133" spans="1:27" ht="12.75">
      <c r="A133" s="175" t="s">
        <v>148</v>
      </c>
      <c r="B133" s="23"/>
      <c r="C133" s="23"/>
      <c r="D133" s="176">
        <f>SUM(D128:D132)</f>
        <v>3.4</v>
      </c>
      <c r="E133" s="22"/>
      <c r="F133" s="22"/>
      <c r="G133" s="22"/>
      <c r="H133" s="22"/>
      <c r="I133" s="175"/>
      <c r="J133" s="176">
        <f>SUM(J128:J132)</f>
        <v>4</v>
      </c>
      <c r="K133" s="155">
        <v>1.72</v>
      </c>
      <c r="L133" s="155">
        <v>0.35</v>
      </c>
      <c r="M133" s="155">
        <v>12.77</v>
      </c>
      <c r="N133" s="155">
        <v>60.45</v>
      </c>
      <c r="P133" s="212"/>
      <c r="Q133" s="146"/>
      <c r="R133" s="146"/>
      <c r="S133" s="205"/>
      <c r="T133" s="146"/>
      <c r="U133" s="146"/>
      <c r="V133" s="146"/>
      <c r="W133" s="146"/>
      <c r="X133" s="207"/>
      <c r="Y133" s="205"/>
      <c r="Z133" s="84"/>
      <c r="AA133" s="84"/>
    </row>
    <row r="134" spans="1:27" ht="12.75">
      <c r="A134" s="22" t="s">
        <v>392</v>
      </c>
      <c r="B134" s="23"/>
      <c r="C134" s="23"/>
      <c r="D134" s="155"/>
      <c r="E134" s="23"/>
      <c r="F134" s="23"/>
      <c r="G134" s="23"/>
      <c r="H134" s="23"/>
      <c r="I134" s="160"/>
      <c r="J134" s="161"/>
      <c r="K134" s="155">
        <v>3.01</v>
      </c>
      <c r="L134" s="155">
        <v>3.74</v>
      </c>
      <c r="M134" s="155">
        <v>9.13</v>
      </c>
      <c r="N134" s="155">
        <v>68.54</v>
      </c>
      <c r="P134" s="277"/>
      <c r="Q134" s="185"/>
      <c r="R134" s="185"/>
      <c r="S134" s="186"/>
      <c r="T134" s="185"/>
      <c r="U134" s="185"/>
      <c r="V134" s="185"/>
      <c r="W134" s="185"/>
      <c r="X134" s="222"/>
      <c r="Y134" s="186"/>
      <c r="Z134" s="84"/>
      <c r="AA134" s="84"/>
    </row>
    <row r="135" spans="1:27" ht="12.75">
      <c r="A135" s="223" t="s">
        <v>351</v>
      </c>
      <c r="B135" s="23"/>
      <c r="C135" s="23">
        <v>200</v>
      </c>
      <c r="D135" s="155">
        <v>0.52</v>
      </c>
      <c r="E135" s="23"/>
      <c r="F135" s="23"/>
      <c r="G135" s="23"/>
      <c r="H135" s="23"/>
      <c r="I135" s="160">
        <v>200</v>
      </c>
      <c r="J135" s="182">
        <v>0.52</v>
      </c>
      <c r="K135" s="155">
        <v>0.23</v>
      </c>
      <c r="L135" s="155">
        <v>0.2</v>
      </c>
      <c r="M135" s="155">
        <v>21.09</v>
      </c>
      <c r="N135" s="155">
        <v>83.55</v>
      </c>
      <c r="P135" s="84"/>
      <c r="Q135" s="146"/>
      <c r="R135" s="146"/>
      <c r="S135" s="205"/>
      <c r="T135" s="146"/>
      <c r="U135" s="146"/>
      <c r="V135" s="146"/>
      <c r="W135" s="146"/>
      <c r="X135" s="206"/>
      <c r="Y135" s="205"/>
      <c r="Z135" s="84"/>
      <c r="AA135" s="84"/>
    </row>
    <row r="136" spans="1:27" ht="12.75">
      <c r="A136" s="157" t="s">
        <v>176</v>
      </c>
      <c r="B136" s="23"/>
      <c r="C136" s="23">
        <v>82.5</v>
      </c>
      <c r="D136" s="155">
        <v>1.47</v>
      </c>
      <c r="E136" s="23"/>
      <c r="F136" s="23"/>
      <c r="G136" s="23"/>
      <c r="H136" s="23"/>
      <c r="I136" s="159">
        <v>110</v>
      </c>
      <c r="J136" s="161">
        <v>1.99</v>
      </c>
      <c r="K136" s="161">
        <v>2.28</v>
      </c>
      <c r="L136" s="161">
        <v>0.9</v>
      </c>
      <c r="M136" s="161">
        <v>41.82</v>
      </c>
      <c r="N136" s="161">
        <v>168</v>
      </c>
      <c r="P136" s="84"/>
      <c r="Q136" s="146"/>
      <c r="R136" s="146"/>
      <c r="S136" s="205"/>
      <c r="T136" s="146"/>
      <c r="U136" s="146"/>
      <c r="V136" s="146"/>
      <c r="W136" s="146"/>
      <c r="X136" s="210"/>
      <c r="Y136" s="209"/>
      <c r="Z136" s="84"/>
      <c r="AA136" s="84"/>
    </row>
    <row r="137" spans="1:27" s="35" customFormat="1" ht="12.75">
      <c r="A137" s="157" t="s">
        <v>141</v>
      </c>
      <c r="B137" s="23"/>
      <c r="C137" s="23">
        <v>20</v>
      </c>
      <c r="D137" s="155">
        <v>0.08</v>
      </c>
      <c r="E137" s="23"/>
      <c r="F137" s="23"/>
      <c r="G137" s="23"/>
      <c r="H137" s="23"/>
      <c r="I137" s="160">
        <v>40</v>
      </c>
      <c r="J137" s="161">
        <v>0.16</v>
      </c>
      <c r="K137" s="166">
        <f>SUM(K132:K136)</f>
        <v>27.930000000000003</v>
      </c>
      <c r="L137" s="166">
        <f>SUM(L132:L136)</f>
        <v>21.73</v>
      </c>
      <c r="M137" s="166">
        <f>SUM(M132:M136)</f>
        <v>90.06</v>
      </c>
      <c r="N137" s="166">
        <f>SUM(N132:N136)</f>
        <v>630.6800000000001</v>
      </c>
      <c r="P137" s="185"/>
      <c r="Q137" s="185"/>
      <c r="R137" s="185"/>
      <c r="S137" s="186"/>
      <c r="T137" s="185"/>
      <c r="U137" s="185"/>
      <c r="V137" s="185"/>
      <c r="W137" s="185"/>
      <c r="X137" s="187"/>
      <c r="Y137" s="188"/>
      <c r="Z137" s="88"/>
      <c r="AA137" s="88"/>
    </row>
    <row r="138" spans="1:27" s="35" customFormat="1" ht="12.75">
      <c r="A138" s="157" t="s">
        <v>143</v>
      </c>
      <c r="B138" s="23"/>
      <c r="C138" s="23">
        <v>75</v>
      </c>
      <c r="D138" s="155">
        <v>0.25</v>
      </c>
      <c r="E138" s="23"/>
      <c r="F138" s="23"/>
      <c r="G138" s="23"/>
      <c r="H138" s="23"/>
      <c r="I138" s="159">
        <v>75</v>
      </c>
      <c r="J138" s="161">
        <v>0.25</v>
      </c>
      <c r="K138" s="166"/>
      <c r="L138" s="166"/>
      <c r="M138" s="166"/>
      <c r="N138" s="166"/>
      <c r="P138" s="275"/>
      <c r="Q138" s="185"/>
      <c r="R138" s="269"/>
      <c r="S138" s="270"/>
      <c r="T138" s="269"/>
      <c r="U138" s="269"/>
      <c r="V138" s="269"/>
      <c r="W138" s="269"/>
      <c r="X138" s="269"/>
      <c r="Y138" s="270"/>
      <c r="Z138" s="88"/>
      <c r="AA138" s="88"/>
    </row>
    <row r="139" spans="1:27" ht="12.75">
      <c r="A139" s="157" t="s">
        <v>178</v>
      </c>
      <c r="B139" s="22"/>
      <c r="C139" s="200">
        <v>100</v>
      </c>
      <c r="D139" s="201">
        <v>0.22</v>
      </c>
      <c r="E139" s="200"/>
      <c r="F139" s="200"/>
      <c r="G139" s="200"/>
      <c r="H139" s="200"/>
      <c r="I139" s="225">
        <v>100</v>
      </c>
      <c r="J139" s="226">
        <v>0.22</v>
      </c>
      <c r="K139" s="157"/>
      <c r="L139" s="157"/>
      <c r="M139" s="157"/>
      <c r="N139" s="157"/>
      <c r="P139" s="275"/>
      <c r="Q139" s="146"/>
      <c r="R139" s="146"/>
      <c r="S139" s="205"/>
      <c r="T139" s="146"/>
      <c r="U139" s="146"/>
      <c r="V139" s="146"/>
      <c r="W139" s="146"/>
      <c r="X139" s="146"/>
      <c r="Y139" s="146"/>
      <c r="Z139" s="84"/>
      <c r="AA139" s="84"/>
    </row>
    <row r="140" spans="1:27" ht="12.75">
      <c r="A140" s="157" t="s">
        <v>38</v>
      </c>
      <c r="B140" s="23"/>
      <c r="C140" s="23">
        <v>200</v>
      </c>
      <c r="D140" s="155">
        <v>0.56</v>
      </c>
      <c r="E140" s="23"/>
      <c r="F140" s="23"/>
      <c r="G140" s="23"/>
      <c r="H140" s="23"/>
      <c r="I140" s="23">
        <v>200</v>
      </c>
      <c r="J140" s="23">
        <v>0.56</v>
      </c>
      <c r="K140" s="155">
        <v>1.46</v>
      </c>
      <c r="L140" s="155">
        <v>6.74</v>
      </c>
      <c r="M140" s="155">
        <v>4.56</v>
      </c>
      <c r="N140" s="155">
        <v>80</v>
      </c>
      <c r="P140" s="84"/>
      <c r="Q140" s="146"/>
      <c r="R140" s="146"/>
      <c r="S140" s="205"/>
      <c r="T140" s="146"/>
      <c r="U140" s="146"/>
      <c r="V140" s="146"/>
      <c r="W140" s="146"/>
      <c r="X140" s="146"/>
      <c r="Y140" s="205"/>
      <c r="Z140" s="84"/>
      <c r="AA140" s="84"/>
    </row>
    <row r="141" spans="1:27" ht="12.75">
      <c r="A141" s="157" t="s">
        <v>147</v>
      </c>
      <c r="B141" s="23"/>
      <c r="C141" s="23">
        <v>100</v>
      </c>
      <c r="D141" s="155">
        <v>0.3</v>
      </c>
      <c r="E141" s="23"/>
      <c r="F141" s="23"/>
      <c r="G141" s="23"/>
      <c r="H141" s="23"/>
      <c r="I141" s="154">
        <v>100</v>
      </c>
      <c r="J141" s="155">
        <v>0.3</v>
      </c>
      <c r="K141" s="161">
        <v>0.76</v>
      </c>
      <c r="L141" s="161">
        <v>0.1</v>
      </c>
      <c r="M141" s="161">
        <v>24.76</v>
      </c>
      <c r="N141" s="161">
        <v>105</v>
      </c>
      <c r="P141" s="84"/>
      <c r="Q141" s="146"/>
      <c r="R141" s="146"/>
      <c r="S141" s="205"/>
      <c r="T141" s="146"/>
      <c r="U141" s="146"/>
      <c r="V141" s="146"/>
      <c r="W141" s="146"/>
      <c r="X141" s="206"/>
      <c r="Y141" s="205"/>
      <c r="Z141" s="84"/>
      <c r="AA141" s="84"/>
    </row>
    <row r="142" spans="1:27" ht="12.75">
      <c r="A142" s="175" t="s">
        <v>148</v>
      </c>
      <c r="B142" s="23"/>
      <c r="C142" s="23"/>
      <c r="D142" s="176">
        <f>SUM(D135:D141)</f>
        <v>3.4</v>
      </c>
      <c r="E142" s="22"/>
      <c r="F142" s="22"/>
      <c r="G142" s="22"/>
      <c r="H142" s="22"/>
      <c r="I142" s="279"/>
      <c r="J142" s="176">
        <f>SUM(J135:J141)</f>
        <v>4</v>
      </c>
      <c r="K142" s="161">
        <v>11.2</v>
      </c>
      <c r="L142" s="161">
        <v>7</v>
      </c>
      <c r="M142" s="161">
        <v>20</v>
      </c>
      <c r="N142" s="161">
        <v>191</v>
      </c>
      <c r="P142" s="84"/>
      <c r="Q142" s="146"/>
      <c r="R142" s="146"/>
      <c r="S142" s="205"/>
      <c r="T142" s="146"/>
      <c r="U142" s="146"/>
      <c r="V142" s="146"/>
      <c r="W142" s="146"/>
      <c r="X142" s="210"/>
      <c r="Y142" s="209"/>
      <c r="Z142" s="84"/>
      <c r="AA142" s="84"/>
    </row>
    <row r="143" spans="1:27" s="35" customFormat="1" ht="12.75">
      <c r="A143" s="22" t="s">
        <v>393</v>
      </c>
      <c r="B143" s="23"/>
      <c r="C143" s="23"/>
      <c r="D143" s="155"/>
      <c r="E143" s="23"/>
      <c r="F143" s="23"/>
      <c r="G143" s="23"/>
      <c r="H143" s="23"/>
      <c r="I143" s="154"/>
      <c r="J143" s="155"/>
      <c r="K143" s="166">
        <f>SUM(K140:K142)</f>
        <v>13.419999999999998</v>
      </c>
      <c r="L143" s="166">
        <f>SUM(L140:L142)</f>
        <v>13.84</v>
      </c>
      <c r="M143" s="166">
        <f>SUM(M140:M142)</f>
        <v>49.32</v>
      </c>
      <c r="N143" s="166">
        <f>SUM(N140:N142)</f>
        <v>376</v>
      </c>
      <c r="P143" s="88"/>
      <c r="Q143" s="185"/>
      <c r="R143" s="185"/>
      <c r="S143" s="186"/>
      <c r="T143" s="185"/>
      <c r="U143" s="185"/>
      <c r="V143" s="185"/>
      <c r="W143" s="185"/>
      <c r="X143" s="187"/>
      <c r="Y143" s="188"/>
      <c r="Z143" s="88"/>
      <c r="AA143" s="88"/>
    </row>
    <row r="144" spans="1:27" s="35" customFormat="1" ht="12.75">
      <c r="A144" s="223" t="s">
        <v>304</v>
      </c>
      <c r="B144" s="23"/>
      <c r="C144" s="23">
        <v>200</v>
      </c>
      <c r="D144" s="155">
        <v>0.22</v>
      </c>
      <c r="E144" s="23"/>
      <c r="F144" s="23"/>
      <c r="G144" s="23"/>
      <c r="H144" s="23"/>
      <c r="I144" s="160">
        <v>200</v>
      </c>
      <c r="J144" s="161">
        <v>0.22</v>
      </c>
      <c r="K144" s="166"/>
      <c r="L144" s="166"/>
      <c r="M144" s="166"/>
      <c r="N144" s="166"/>
      <c r="P144" s="185"/>
      <c r="Q144" s="185"/>
      <c r="R144" s="185"/>
      <c r="S144" s="186"/>
      <c r="T144" s="185"/>
      <c r="U144" s="185"/>
      <c r="V144" s="185"/>
      <c r="W144" s="185"/>
      <c r="X144" s="187"/>
      <c r="Y144" s="188"/>
      <c r="Z144" s="88"/>
      <c r="AA144" s="88"/>
    </row>
    <row r="145" spans="1:27" ht="12.75">
      <c r="A145" s="157" t="s">
        <v>180</v>
      </c>
      <c r="B145" s="23"/>
      <c r="C145" s="23" t="s">
        <v>182</v>
      </c>
      <c r="D145" s="155">
        <v>1.52</v>
      </c>
      <c r="E145" s="23"/>
      <c r="F145" s="23"/>
      <c r="G145" s="23"/>
      <c r="H145" s="23"/>
      <c r="I145" s="159" t="s">
        <v>248</v>
      </c>
      <c r="J145" s="161">
        <v>2.12</v>
      </c>
      <c r="K145" s="157"/>
      <c r="L145" s="157"/>
      <c r="M145" s="157"/>
      <c r="N145" s="157"/>
      <c r="P145" s="275"/>
      <c r="Q145" s="146"/>
      <c r="R145" s="146"/>
      <c r="S145" s="205"/>
      <c r="T145" s="146"/>
      <c r="U145" s="146"/>
      <c r="V145" s="146"/>
      <c r="W145" s="146"/>
      <c r="X145" s="146"/>
      <c r="Y145" s="146"/>
      <c r="Z145" s="84"/>
      <c r="AA145" s="84"/>
    </row>
    <row r="146" spans="1:27" ht="12.75">
      <c r="A146" s="157" t="s">
        <v>171</v>
      </c>
      <c r="B146" s="22"/>
      <c r="C146" s="200">
        <v>75</v>
      </c>
      <c r="D146" s="201">
        <v>0.1</v>
      </c>
      <c r="E146" s="200"/>
      <c r="F146" s="200"/>
      <c r="G146" s="200"/>
      <c r="H146" s="200"/>
      <c r="I146" s="200">
        <v>75</v>
      </c>
      <c r="J146" s="201">
        <v>0.1</v>
      </c>
      <c r="K146" s="161">
        <v>14.33</v>
      </c>
      <c r="L146" s="161">
        <v>7.76</v>
      </c>
      <c r="M146" s="161">
        <v>59.125</v>
      </c>
      <c r="N146" s="161">
        <v>358.63</v>
      </c>
      <c r="P146" s="84"/>
      <c r="Q146" s="146"/>
      <c r="R146" s="146"/>
      <c r="S146" s="205"/>
      <c r="T146" s="146"/>
      <c r="U146" s="146"/>
      <c r="V146" s="146"/>
      <c r="W146" s="146"/>
      <c r="X146" s="210"/>
      <c r="Y146" s="209"/>
      <c r="Z146" s="84"/>
      <c r="AA146" s="84"/>
    </row>
    <row r="147" spans="1:27" ht="12.75">
      <c r="A147" s="157" t="s">
        <v>183</v>
      </c>
      <c r="B147" s="23"/>
      <c r="C147" s="23">
        <v>100</v>
      </c>
      <c r="D147" s="155">
        <v>0.3</v>
      </c>
      <c r="E147" s="23"/>
      <c r="F147" s="23"/>
      <c r="G147" s="23"/>
      <c r="H147" s="23"/>
      <c r="I147" s="23">
        <v>100</v>
      </c>
      <c r="J147" s="155">
        <v>0.3</v>
      </c>
      <c r="K147" s="204">
        <v>1.52</v>
      </c>
      <c r="L147" s="161">
        <v>0.6</v>
      </c>
      <c r="M147" s="161">
        <v>27.88</v>
      </c>
      <c r="N147" s="161">
        <v>112</v>
      </c>
      <c r="P147" s="88"/>
      <c r="Q147" s="185"/>
      <c r="R147" s="185"/>
      <c r="S147" s="186"/>
      <c r="T147" s="185"/>
      <c r="U147" s="185"/>
      <c r="V147" s="185"/>
      <c r="W147" s="185"/>
      <c r="X147" s="276"/>
      <c r="Y147" s="274"/>
      <c r="Z147" s="84"/>
      <c r="AA147" s="84"/>
    </row>
    <row r="148" spans="1:27" ht="12.75">
      <c r="A148" s="157" t="s">
        <v>38</v>
      </c>
      <c r="B148" s="22"/>
      <c r="C148" s="200">
        <v>200</v>
      </c>
      <c r="D148" s="201">
        <v>0.56</v>
      </c>
      <c r="E148" s="200"/>
      <c r="F148" s="200"/>
      <c r="G148" s="200"/>
      <c r="H148" s="200"/>
      <c r="I148" s="282">
        <v>200</v>
      </c>
      <c r="J148" s="283">
        <v>0.56</v>
      </c>
      <c r="K148" s="204">
        <v>1.9</v>
      </c>
      <c r="L148" s="161">
        <v>0.25</v>
      </c>
      <c r="M148" s="161">
        <v>20</v>
      </c>
      <c r="N148" s="161">
        <v>113.5</v>
      </c>
      <c r="P148" s="185"/>
      <c r="Q148" s="146"/>
      <c r="R148" s="146"/>
      <c r="S148" s="205"/>
      <c r="T148" s="146"/>
      <c r="U148" s="146"/>
      <c r="V148" s="146"/>
      <c r="W148" s="146"/>
      <c r="X148" s="208"/>
      <c r="Y148" s="209"/>
      <c r="Z148" s="84"/>
      <c r="AA148" s="84"/>
    </row>
    <row r="149" spans="1:27" s="35" customFormat="1" ht="12.75">
      <c r="A149" s="157" t="s">
        <v>185</v>
      </c>
      <c r="B149" s="23"/>
      <c r="C149" s="23">
        <v>25</v>
      </c>
      <c r="D149" s="155">
        <v>0.4</v>
      </c>
      <c r="E149" s="23"/>
      <c r="F149" s="23"/>
      <c r="G149" s="23"/>
      <c r="H149" s="23"/>
      <c r="I149" s="160">
        <v>50</v>
      </c>
      <c r="J149" s="161">
        <v>0.4</v>
      </c>
      <c r="K149" s="191">
        <f>SUM(K146:K147)</f>
        <v>15.85</v>
      </c>
      <c r="L149" s="169">
        <f>SUM(L146:L147)</f>
        <v>8.36</v>
      </c>
      <c r="M149" s="169">
        <f>SUM(M146:M147)</f>
        <v>87.005</v>
      </c>
      <c r="N149" s="169">
        <f>SUM(N146:N147)</f>
        <v>470.63</v>
      </c>
      <c r="P149" s="275"/>
      <c r="Q149" s="185"/>
      <c r="R149" s="269"/>
      <c r="S149" s="270"/>
      <c r="T149" s="269"/>
      <c r="U149" s="269"/>
      <c r="V149" s="269"/>
      <c r="W149" s="269"/>
      <c r="X149" s="271"/>
      <c r="Y149" s="272"/>
      <c r="Z149" s="88"/>
      <c r="AA149" s="88"/>
    </row>
    <row r="150" spans="1:27" s="35" customFormat="1" ht="12.75">
      <c r="A150" s="157" t="s">
        <v>147</v>
      </c>
      <c r="B150" s="23"/>
      <c r="C150" s="23">
        <v>100</v>
      </c>
      <c r="D150" s="155">
        <v>0.3</v>
      </c>
      <c r="E150" s="23"/>
      <c r="F150" s="23"/>
      <c r="G150" s="23"/>
      <c r="H150" s="23"/>
      <c r="I150" s="160">
        <v>100</v>
      </c>
      <c r="J150" s="161">
        <v>0.3</v>
      </c>
      <c r="K150" s="191"/>
      <c r="L150" s="169"/>
      <c r="M150" s="169"/>
      <c r="N150" s="169"/>
      <c r="P150" s="275"/>
      <c r="Q150" s="185"/>
      <c r="R150" s="269"/>
      <c r="S150" s="270"/>
      <c r="T150" s="269"/>
      <c r="U150" s="269"/>
      <c r="V150" s="269"/>
      <c r="W150" s="269"/>
      <c r="X150" s="271"/>
      <c r="Y150" s="272"/>
      <c r="Z150" s="88"/>
      <c r="AA150" s="88"/>
    </row>
    <row r="151" spans="1:10" ht="12.75">
      <c r="A151" s="175" t="s">
        <v>148</v>
      </c>
      <c r="B151" s="23"/>
      <c r="C151" s="23"/>
      <c r="D151" s="176">
        <f>SUM(D144:D150)</f>
        <v>3.4</v>
      </c>
      <c r="E151" s="22"/>
      <c r="F151" s="22"/>
      <c r="G151" s="22"/>
      <c r="H151" s="22"/>
      <c r="I151" s="229"/>
      <c r="J151" s="228">
        <f>SUM(J144:J150)</f>
        <v>4</v>
      </c>
    </row>
    <row r="152" spans="1:10" ht="12.75">
      <c r="A152" s="22" t="s">
        <v>394</v>
      </c>
      <c r="B152" s="23"/>
      <c r="C152" s="23"/>
      <c r="D152" s="155"/>
      <c r="E152" s="23"/>
      <c r="F152" s="23"/>
      <c r="G152" s="23"/>
      <c r="H152" s="23"/>
      <c r="I152" s="23"/>
      <c r="J152" s="155"/>
    </row>
    <row r="153" spans="1:10" ht="12.75">
      <c r="A153" s="223" t="s">
        <v>352</v>
      </c>
      <c r="B153" s="23"/>
      <c r="C153" s="23">
        <v>200</v>
      </c>
      <c r="D153" s="155">
        <v>0.2</v>
      </c>
      <c r="E153" s="23"/>
      <c r="F153" s="23"/>
      <c r="G153" s="23"/>
      <c r="H153" s="23"/>
      <c r="I153" s="23">
        <v>200</v>
      </c>
      <c r="J153" s="155">
        <v>0.2</v>
      </c>
    </row>
    <row r="154" spans="1:10" ht="12.75">
      <c r="A154" s="157" t="s">
        <v>186</v>
      </c>
      <c r="B154" s="23"/>
      <c r="C154" s="23">
        <v>150</v>
      </c>
      <c r="D154" s="155">
        <v>1.41</v>
      </c>
      <c r="E154" s="23"/>
      <c r="F154" s="23"/>
      <c r="G154" s="23"/>
      <c r="H154" s="23"/>
      <c r="I154" s="23">
        <v>200</v>
      </c>
      <c r="J154" s="155">
        <v>2.01</v>
      </c>
    </row>
    <row r="155" spans="1:10" ht="12.75">
      <c r="A155" s="157" t="s">
        <v>188</v>
      </c>
      <c r="B155" s="23"/>
      <c r="C155" s="23">
        <v>20</v>
      </c>
      <c r="D155" s="155">
        <v>0.11</v>
      </c>
      <c r="E155" s="23"/>
      <c r="F155" s="23"/>
      <c r="G155" s="23"/>
      <c r="H155" s="23"/>
      <c r="I155" s="23">
        <v>30</v>
      </c>
      <c r="J155" s="155">
        <v>0.11</v>
      </c>
    </row>
    <row r="156" spans="1:10" ht="12.75">
      <c r="A156" s="157" t="s">
        <v>190</v>
      </c>
      <c r="B156" s="23"/>
      <c r="C156" s="23">
        <v>200</v>
      </c>
      <c r="D156" s="155">
        <v>0.35</v>
      </c>
      <c r="E156" s="23"/>
      <c r="F156" s="23"/>
      <c r="G156" s="23"/>
      <c r="H156" s="23"/>
      <c r="I156" s="23">
        <v>200</v>
      </c>
      <c r="J156" s="155">
        <v>0.35</v>
      </c>
    </row>
    <row r="157" spans="1:10" ht="12.75">
      <c r="A157" s="157" t="s">
        <v>147</v>
      </c>
      <c r="B157" s="23"/>
      <c r="C157" s="23">
        <v>100</v>
      </c>
      <c r="D157" s="155">
        <v>0.3</v>
      </c>
      <c r="E157" s="23"/>
      <c r="F157" s="23"/>
      <c r="G157" s="23"/>
      <c r="H157" s="23"/>
      <c r="I157" s="159">
        <v>100</v>
      </c>
      <c r="J157" s="161">
        <v>0.3</v>
      </c>
    </row>
    <row r="158" spans="1:10" ht="12.75">
      <c r="A158" s="157" t="s">
        <v>193</v>
      </c>
      <c r="B158" s="23"/>
      <c r="C158" s="23">
        <v>70</v>
      </c>
      <c r="D158" s="155">
        <v>1.03</v>
      </c>
      <c r="E158" s="23"/>
      <c r="F158" s="23"/>
      <c r="G158" s="23"/>
      <c r="H158" s="23"/>
      <c r="I158" s="160">
        <v>70</v>
      </c>
      <c r="J158" s="161">
        <v>1.03</v>
      </c>
    </row>
    <row r="159" spans="1:10" ht="12.75">
      <c r="A159" s="175" t="s">
        <v>148</v>
      </c>
      <c r="B159" s="22"/>
      <c r="C159" s="22"/>
      <c r="D159" s="176">
        <f>SUM(D153:D158)</f>
        <v>3.3999999999999995</v>
      </c>
      <c r="E159" s="22"/>
      <c r="F159" s="22"/>
      <c r="G159" s="22"/>
      <c r="H159" s="22"/>
      <c r="I159" s="164"/>
      <c r="J159" s="169">
        <f>SUM(J153:J158)</f>
        <v>4</v>
      </c>
    </row>
    <row r="160" spans="1:29" ht="12.75">
      <c r="A160" s="185"/>
      <c r="B160" s="185"/>
      <c r="C160" s="185"/>
      <c r="D160" s="186"/>
      <c r="E160" s="185"/>
      <c r="F160" s="185"/>
      <c r="G160" s="185"/>
      <c r="H160" s="185"/>
      <c r="I160" s="210"/>
      <c r="J160" s="188"/>
      <c r="P160" s="275"/>
      <c r="Q160" s="185"/>
      <c r="R160" s="269"/>
      <c r="S160" s="269"/>
      <c r="T160" s="269"/>
      <c r="U160" s="269"/>
      <c r="V160" s="269"/>
      <c r="W160" s="270"/>
      <c r="X160" s="284"/>
      <c r="Y160" s="285"/>
      <c r="Z160" s="285"/>
      <c r="AA160" s="285"/>
      <c r="AB160" s="286"/>
      <c r="AC160" s="285"/>
    </row>
    <row r="161" spans="1:29" ht="12.75">
      <c r="A161" s="88" t="s">
        <v>274</v>
      </c>
      <c r="B161" s="146"/>
      <c r="C161" s="146"/>
      <c r="D161" s="205"/>
      <c r="E161" s="146"/>
      <c r="F161" s="146"/>
      <c r="G161" s="146"/>
      <c r="H161" s="146"/>
      <c r="I161" s="146"/>
      <c r="J161" s="146"/>
      <c r="P161" s="84"/>
      <c r="Q161" s="146"/>
      <c r="R161" s="146"/>
      <c r="S161" s="205"/>
      <c r="T161" s="146"/>
      <c r="U161" s="146"/>
      <c r="V161" s="146"/>
      <c r="W161" s="205"/>
      <c r="X161" s="210"/>
      <c r="Y161" s="209"/>
      <c r="Z161" s="209"/>
      <c r="AA161" s="209"/>
      <c r="AB161" s="209"/>
      <c r="AC161" s="209"/>
    </row>
    <row r="162" spans="1:29" ht="12.75">
      <c r="A162" s="84"/>
      <c r="B162" s="146"/>
      <c r="C162" s="146"/>
      <c r="D162" s="205"/>
      <c r="E162" s="146"/>
      <c r="F162" s="146"/>
      <c r="G162" s="146"/>
      <c r="H162" s="146"/>
      <c r="I162" s="210"/>
      <c r="J162" s="209"/>
      <c r="P162" s="84"/>
      <c r="Q162" s="146"/>
      <c r="R162" s="146"/>
      <c r="S162" s="205"/>
      <c r="T162" s="146"/>
      <c r="U162" s="146"/>
      <c r="V162" s="146"/>
      <c r="W162" s="205"/>
      <c r="X162" s="210"/>
      <c r="Y162" s="209"/>
      <c r="Z162" s="209"/>
      <c r="AA162" s="209"/>
      <c r="AB162" s="209"/>
      <c r="AC162" s="209"/>
    </row>
    <row r="163" spans="1:29" ht="12.75">
      <c r="A163" s="84"/>
      <c r="B163" s="146"/>
      <c r="C163" s="146"/>
      <c r="D163" s="205"/>
      <c r="E163" s="146"/>
      <c r="F163" s="146"/>
      <c r="G163" s="146"/>
      <c r="H163" s="146"/>
      <c r="I163" s="210"/>
      <c r="J163" s="234"/>
      <c r="P163" s="84"/>
      <c r="Q163" s="146"/>
      <c r="R163" s="146"/>
      <c r="S163" s="205"/>
      <c r="T163" s="146"/>
      <c r="U163" s="146"/>
      <c r="V163" s="146"/>
      <c r="W163" s="205"/>
      <c r="X163" s="210"/>
      <c r="Y163" s="209"/>
      <c r="Z163" s="209"/>
      <c r="AA163" s="209"/>
      <c r="AB163" s="209"/>
      <c r="AC163" s="209"/>
    </row>
    <row r="164" spans="1:29" ht="12.75">
      <c r="A164" s="84"/>
      <c r="B164" s="146"/>
      <c r="C164" s="146"/>
      <c r="D164" s="205"/>
      <c r="E164" s="146"/>
      <c r="F164" s="146"/>
      <c r="G164" s="146"/>
      <c r="H164" s="146"/>
      <c r="I164" s="208"/>
      <c r="J164" s="209"/>
      <c r="P164" s="84"/>
      <c r="Q164" s="146"/>
      <c r="R164" s="146"/>
      <c r="S164" s="205"/>
      <c r="T164" s="146"/>
      <c r="U164" s="146"/>
      <c r="V164" s="146"/>
      <c r="W164" s="205"/>
      <c r="X164" s="146"/>
      <c r="Y164" s="205"/>
      <c r="Z164" s="205"/>
      <c r="AA164" s="205"/>
      <c r="AB164" s="205"/>
      <c r="AC164" s="205"/>
    </row>
    <row r="165" spans="1:29" ht="12.75">
      <c r="A165" s="88"/>
      <c r="B165" s="185"/>
      <c r="C165" s="185"/>
      <c r="D165" s="186"/>
      <c r="E165" s="185"/>
      <c r="F165" s="185"/>
      <c r="G165" s="185"/>
      <c r="H165" s="185"/>
      <c r="I165" s="276"/>
      <c r="J165" s="274"/>
      <c r="P165" s="84"/>
      <c r="Q165" s="146"/>
      <c r="R165" s="146"/>
      <c r="S165" s="205"/>
      <c r="T165" s="146"/>
      <c r="U165" s="146"/>
      <c r="V165" s="146"/>
      <c r="W165" s="205"/>
      <c r="X165" s="208"/>
      <c r="Y165" s="209"/>
      <c r="Z165" s="209"/>
      <c r="AA165" s="209"/>
      <c r="AB165" s="209"/>
      <c r="AC165" s="209"/>
    </row>
    <row r="166" spans="1:29" ht="12.75">
      <c r="A166" s="88"/>
      <c r="P166" s="84"/>
      <c r="Q166" s="146"/>
      <c r="R166" s="146"/>
      <c r="S166" s="205"/>
      <c r="T166" s="146"/>
      <c r="U166" s="146"/>
      <c r="V166" s="146"/>
      <c r="W166" s="205"/>
      <c r="X166" s="210"/>
      <c r="Y166" s="209"/>
      <c r="Z166" s="209"/>
      <c r="AA166" s="209"/>
      <c r="AB166" s="209"/>
      <c r="AC166" s="209"/>
    </row>
    <row r="167" spans="16:29" ht="12.75">
      <c r="P167" s="88"/>
      <c r="Q167" s="185"/>
      <c r="R167" s="185"/>
      <c r="S167" s="186"/>
      <c r="T167" s="185"/>
      <c r="U167" s="185"/>
      <c r="V167" s="185"/>
      <c r="W167" s="186"/>
      <c r="X167" s="193"/>
      <c r="Y167" s="194"/>
      <c r="Z167" s="194"/>
      <c r="AA167" s="194"/>
      <c r="AB167" s="194"/>
      <c r="AC167" s="194"/>
    </row>
    <row r="171" spans="1:10" ht="12.75">
      <c r="A171" s="88"/>
      <c r="B171" s="88"/>
      <c r="C171" s="88"/>
      <c r="D171" s="88"/>
      <c r="E171" s="88"/>
      <c r="F171" s="88"/>
      <c r="G171" s="88"/>
      <c r="H171" s="88"/>
      <c r="I171" s="88"/>
      <c r="J171" s="194"/>
    </row>
    <row r="172" spans="1:10" ht="12.75">
      <c r="A172" s="88"/>
      <c r="B172" s="88"/>
      <c r="C172" s="88"/>
      <c r="D172" s="88"/>
      <c r="E172" s="88"/>
      <c r="F172" s="88"/>
      <c r="G172" s="88"/>
      <c r="H172" s="88"/>
      <c r="I172" s="88"/>
      <c r="J172" s="194"/>
    </row>
    <row r="173" spans="1:10" ht="12.75">
      <c r="A173" s="88"/>
      <c r="B173" s="88"/>
      <c r="C173" s="88"/>
      <c r="D173" s="88"/>
      <c r="E173" s="88"/>
      <c r="F173" s="88"/>
      <c r="G173" s="88"/>
      <c r="H173" s="88"/>
      <c r="I173" s="88"/>
      <c r="J173" s="194"/>
    </row>
    <row r="174" spans="1:10" ht="12.75">
      <c r="A174" s="192"/>
      <c r="B174" s="193"/>
      <c r="C174" s="187"/>
      <c r="D174" s="188"/>
      <c r="E174" s="188"/>
      <c r="F174" s="188"/>
      <c r="G174" s="188"/>
      <c r="H174" s="188"/>
      <c r="I174" s="193"/>
      <c r="J174" s="194"/>
    </row>
    <row r="175" spans="1:10" ht="12.75">
      <c r="A175" s="88"/>
      <c r="B175" s="185"/>
      <c r="C175" s="185"/>
      <c r="D175" s="185"/>
      <c r="E175" s="185"/>
      <c r="F175" s="185"/>
      <c r="G175" s="185"/>
      <c r="H175" s="185"/>
      <c r="I175" s="214"/>
      <c r="J175" s="215"/>
    </row>
    <row r="176" spans="1:10" ht="12.75">
      <c r="A176" s="185"/>
      <c r="B176" s="185"/>
      <c r="C176" s="185"/>
      <c r="D176" s="185"/>
      <c r="E176" s="185"/>
      <c r="F176" s="185"/>
      <c r="G176" s="185"/>
      <c r="H176" s="185"/>
      <c r="I176" s="214"/>
      <c r="J176" s="215"/>
    </row>
    <row r="177" spans="1:10" ht="12.75">
      <c r="A177" s="275"/>
      <c r="B177" s="185"/>
      <c r="C177" s="269"/>
      <c r="D177" s="270"/>
      <c r="E177" s="269"/>
      <c r="F177" s="269"/>
      <c r="G177" s="269"/>
      <c r="H177" s="269"/>
      <c r="I177" s="269"/>
      <c r="J177" s="270"/>
    </row>
    <row r="178" spans="1:10" ht="12.75">
      <c r="A178" s="84"/>
      <c r="B178" s="146"/>
      <c r="C178" s="146"/>
      <c r="D178" s="205"/>
      <c r="E178" s="146"/>
      <c r="F178" s="146"/>
      <c r="G178" s="146"/>
      <c r="H178" s="146"/>
      <c r="I178" s="146"/>
      <c r="J178" s="146"/>
    </row>
    <row r="179" spans="1:10" ht="12.75">
      <c r="A179" s="84"/>
      <c r="B179" s="146"/>
      <c r="C179" s="146"/>
      <c r="D179" s="205"/>
      <c r="E179" s="146"/>
      <c r="F179" s="146"/>
      <c r="G179" s="146"/>
      <c r="H179" s="146"/>
      <c r="I179" s="206"/>
      <c r="J179" s="205"/>
    </row>
    <row r="180" spans="1:10" ht="12.75">
      <c r="A180" s="84"/>
      <c r="B180" s="146"/>
      <c r="C180" s="146"/>
      <c r="D180" s="205"/>
      <c r="E180" s="146"/>
      <c r="F180" s="146"/>
      <c r="G180" s="146"/>
      <c r="H180" s="146"/>
      <c r="I180" s="207"/>
      <c r="J180" s="205"/>
    </row>
    <row r="181" spans="1:10" ht="12.75">
      <c r="A181" s="84"/>
      <c r="B181" s="146"/>
      <c r="C181" s="146"/>
      <c r="D181" s="205"/>
      <c r="E181" s="146"/>
      <c r="F181" s="146"/>
      <c r="G181" s="146"/>
      <c r="H181" s="146"/>
      <c r="I181" s="146"/>
      <c r="J181" s="205"/>
    </row>
    <row r="182" spans="1:10" ht="12.75">
      <c r="A182" s="84"/>
      <c r="B182" s="146"/>
      <c r="C182" s="146"/>
      <c r="D182" s="205"/>
      <c r="E182" s="146"/>
      <c r="F182" s="146"/>
      <c r="G182" s="146"/>
      <c r="H182" s="146"/>
      <c r="I182" s="146"/>
      <c r="J182" s="205"/>
    </row>
    <row r="183" spans="1:10" ht="12.75">
      <c r="A183" s="84"/>
      <c r="B183" s="185"/>
      <c r="C183" s="269"/>
      <c r="D183" s="270"/>
      <c r="E183" s="269"/>
      <c r="F183" s="269"/>
      <c r="G183" s="269"/>
      <c r="H183" s="269"/>
      <c r="I183" s="271"/>
      <c r="J183" s="272"/>
    </row>
    <row r="184" spans="1:10" ht="12.75">
      <c r="A184" s="88"/>
      <c r="B184" s="185"/>
      <c r="C184" s="185"/>
      <c r="D184" s="186"/>
      <c r="E184" s="185"/>
      <c r="F184" s="185"/>
      <c r="G184" s="185"/>
      <c r="H184" s="185"/>
      <c r="I184" s="273"/>
      <c r="J184" s="274"/>
    </row>
    <row r="185" spans="1:10" ht="12.75">
      <c r="A185" s="273"/>
      <c r="B185" s="146"/>
      <c r="C185" s="146"/>
      <c r="D185" s="205"/>
      <c r="E185" s="146"/>
      <c r="F185" s="146"/>
      <c r="G185" s="146"/>
      <c r="H185" s="146"/>
      <c r="I185" s="210"/>
      <c r="J185" s="209"/>
    </row>
    <row r="186" spans="1:10" ht="12.75">
      <c r="A186" s="275"/>
      <c r="B186" s="146"/>
      <c r="C186" s="146"/>
      <c r="D186" s="205"/>
      <c r="E186" s="146"/>
      <c r="F186" s="146"/>
      <c r="G186" s="146"/>
      <c r="H186" s="146"/>
      <c r="I186" s="208"/>
      <c r="J186" s="209"/>
    </row>
    <row r="187" spans="1:10" ht="12.75">
      <c r="A187" s="84"/>
      <c r="B187" s="185"/>
      <c r="C187" s="269"/>
      <c r="D187" s="270"/>
      <c r="E187" s="269"/>
      <c r="F187" s="269"/>
      <c r="G187" s="269"/>
      <c r="H187" s="269"/>
      <c r="I187" s="269"/>
      <c r="J187" s="270"/>
    </row>
    <row r="188" spans="1:10" ht="12.75">
      <c r="A188" s="84"/>
      <c r="B188" s="185"/>
      <c r="C188" s="269"/>
      <c r="D188" s="270"/>
      <c r="E188" s="269"/>
      <c r="F188" s="269"/>
      <c r="G188" s="269"/>
      <c r="H188" s="269"/>
      <c r="I188" s="269"/>
      <c r="J188" s="270"/>
    </row>
    <row r="189" spans="1:10" ht="12.75">
      <c r="A189" s="84"/>
      <c r="B189" s="146"/>
      <c r="C189" s="146"/>
      <c r="D189" s="205"/>
      <c r="E189" s="146"/>
      <c r="F189" s="146"/>
      <c r="G189" s="146"/>
      <c r="H189" s="146"/>
      <c r="I189" s="146"/>
      <c r="J189" s="146"/>
    </row>
    <row r="190" spans="1:10" ht="12.75">
      <c r="A190" s="84"/>
      <c r="B190" s="146"/>
      <c r="C190" s="146"/>
      <c r="D190" s="205"/>
      <c r="E190" s="146"/>
      <c r="F190" s="146"/>
      <c r="G190" s="146"/>
      <c r="H190" s="146"/>
      <c r="I190" s="207"/>
      <c r="J190" s="205"/>
    </row>
    <row r="191" spans="1:10" ht="12.75">
      <c r="A191" s="84"/>
      <c r="B191" s="185"/>
      <c r="C191" s="269"/>
      <c r="D191" s="270"/>
      <c r="E191" s="269"/>
      <c r="F191" s="269"/>
      <c r="G191" s="269"/>
      <c r="H191" s="269"/>
      <c r="I191" s="289"/>
      <c r="J191" s="270"/>
    </row>
    <row r="192" spans="1:10" ht="12.75">
      <c r="A192" s="84"/>
      <c r="B192" s="146"/>
      <c r="C192" s="146"/>
      <c r="D192" s="205"/>
      <c r="E192" s="146"/>
      <c r="F192" s="146"/>
      <c r="G192" s="146"/>
      <c r="H192" s="146"/>
      <c r="I192" s="146"/>
      <c r="J192" s="205"/>
    </row>
    <row r="193" spans="1:10" ht="12.75">
      <c r="A193" s="88"/>
      <c r="B193" s="185"/>
      <c r="C193" s="269"/>
      <c r="D193" s="186"/>
      <c r="E193" s="185"/>
      <c r="F193" s="185"/>
      <c r="G193" s="185"/>
      <c r="H193" s="185"/>
      <c r="I193" s="185"/>
      <c r="J193" s="186"/>
    </row>
    <row r="194" spans="1:10" ht="12.75">
      <c r="A194" s="185"/>
      <c r="B194" s="146"/>
      <c r="C194" s="146"/>
      <c r="D194" s="205"/>
      <c r="E194" s="146"/>
      <c r="F194" s="146"/>
      <c r="G194" s="146"/>
      <c r="H194" s="146"/>
      <c r="I194" s="146"/>
      <c r="J194" s="146"/>
    </row>
    <row r="195" spans="1:10" ht="12.75">
      <c r="A195" s="275"/>
      <c r="B195" s="146"/>
      <c r="C195" s="146"/>
      <c r="D195" s="205"/>
      <c r="E195" s="146"/>
      <c r="F195" s="146"/>
      <c r="G195" s="146"/>
      <c r="H195" s="146"/>
      <c r="I195" s="206"/>
      <c r="J195" s="205"/>
    </row>
    <row r="196" spans="1:10" ht="12.75">
      <c r="A196" s="84"/>
      <c r="B196" s="146"/>
      <c r="C196" s="146"/>
      <c r="D196" s="205"/>
      <c r="E196" s="146"/>
      <c r="F196" s="146"/>
      <c r="G196" s="146"/>
      <c r="H196" s="146"/>
      <c r="I196" s="146"/>
      <c r="J196" s="205"/>
    </row>
    <row r="197" spans="1:10" ht="12.75">
      <c r="A197" s="84"/>
      <c r="B197" s="146"/>
      <c r="C197" s="146"/>
      <c r="D197" s="205"/>
      <c r="E197" s="146"/>
      <c r="F197" s="146"/>
      <c r="G197" s="146"/>
      <c r="H197" s="146"/>
      <c r="I197" s="206"/>
      <c r="J197" s="205"/>
    </row>
    <row r="198" spans="1:10" ht="12.75">
      <c r="A198" s="84"/>
      <c r="B198" s="146"/>
      <c r="C198" s="146"/>
      <c r="D198" s="205"/>
      <c r="E198" s="146"/>
      <c r="F198" s="146"/>
      <c r="G198" s="146"/>
      <c r="H198" s="146"/>
      <c r="I198" s="210"/>
      <c r="J198" s="209"/>
    </row>
    <row r="199" spans="1:10" ht="12.75">
      <c r="A199" s="84"/>
      <c r="B199" s="185"/>
      <c r="C199" s="269"/>
      <c r="D199" s="270"/>
      <c r="E199" s="269"/>
      <c r="F199" s="269"/>
      <c r="G199" s="269"/>
      <c r="H199" s="269"/>
      <c r="I199" s="269"/>
      <c r="J199" s="270"/>
    </row>
    <row r="200" spans="1:10" ht="12.75">
      <c r="A200" s="84"/>
      <c r="B200" s="185"/>
      <c r="C200" s="269"/>
      <c r="D200" s="270"/>
      <c r="E200" s="269"/>
      <c r="F200" s="269"/>
      <c r="G200" s="269"/>
      <c r="H200" s="269"/>
      <c r="I200" s="290"/>
      <c r="J200" s="270"/>
    </row>
    <row r="201" spans="1:10" ht="12.75">
      <c r="A201" s="88"/>
      <c r="B201" s="146"/>
      <c r="C201" s="146"/>
      <c r="D201" s="186"/>
      <c r="E201" s="185"/>
      <c r="F201" s="185"/>
      <c r="G201" s="185"/>
      <c r="H201" s="185"/>
      <c r="I201" s="185"/>
      <c r="J201" s="186"/>
    </row>
    <row r="202" spans="1:10" ht="12.75">
      <c r="A202" s="185"/>
      <c r="B202" s="146"/>
      <c r="C202" s="146"/>
      <c r="D202" s="205"/>
      <c r="E202" s="146"/>
      <c r="F202" s="146"/>
      <c r="G202" s="146"/>
      <c r="H202" s="146"/>
      <c r="I202" s="210"/>
      <c r="J202" s="209"/>
    </row>
    <row r="203" spans="1:10" ht="12.75">
      <c r="A203" s="275"/>
      <c r="B203" s="146"/>
      <c r="C203" s="146"/>
      <c r="D203" s="205"/>
      <c r="E203" s="146"/>
      <c r="F203" s="146"/>
      <c r="G203" s="146"/>
      <c r="H203" s="146"/>
      <c r="I203" s="210"/>
      <c r="J203" s="234"/>
    </row>
    <row r="204" spans="1:10" ht="12.75">
      <c r="A204" s="84"/>
      <c r="B204" s="146"/>
      <c r="C204" s="146"/>
      <c r="D204" s="205"/>
      <c r="E204" s="146"/>
      <c r="F204" s="146"/>
      <c r="G204" s="146"/>
      <c r="H204" s="146"/>
      <c r="I204" s="208"/>
      <c r="J204" s="209"/>
    </row>
    <row r="205" spans="1:10" ht="12.75">
      <c r="A205" s="84"/>
      <c r="B205" s="185"/>
      <c r="C205" s="269"/>
      <c r="D205" s="270"/>
      <c r="E205" s="269"/>
      <c r="F205" s="269"/>
      <c r="G205" s="269"/>
      <c r="H205" s="269"/>
      <c r="I205" s="290"/>
      <c r="J205" s="272"/>
    </row>
    <row r="206" spans="1:10" ht="12.75">
      <c r="A206" s="84"/>
      <c r="B206" s="146"/>
      <c r="C206" s="146"/>
      <c r="D206" s="205"/>
      <c r="E206" s="146"/>
      <c r="F206" s="146"/>
      <c r="G206" s="146"/>
      <c r="H206" s="146"/>
      <c r="I206" s="146"/>
      <c r="J206" s="205"/>
    </row>
    <row r="207" spans="1:10" ht="12.75">
      <c r="A207" s="84"/>
      <c r="B207" s="185"/>
      <c r="C207" s="269"/>
      <c r="D207" s="270"/>
      <c r="E207" s="269"/>
      <c r="F207" s="269"/>
      <c r="G207" s="269"/>
      <c r="H207" s="269"/>
      <c r="I207" s="269"/>
      <c r="J207" s="270"/>
    </row>
    <row r="208" spans="1:10" ht="12.75">
      <c r="A208" s="84"/>
      <c r="B208" s="146"/>
      <c r="C208" s="146"/>
      <c r="D208" s="205"/>
      <c r="E208" s="146"/>
      <c r="F208" s="146"/>
      <c r="G208" s="146"/>
      <c r="H208" s="146"/>
      <c r="I208" s="146"/>
      <c r="J208" s="146"/>
    </row>
    <row r="209" spans="1:10" ht="12.75">
      <c r="A209" s="84"/>
      <c r="B209" s="146"/>
      <c r="C209" s="146"/>
      <c r="D209" s="205"/>
      <c r="E209" s="146"/>
      <c r="F209" s="146"/>
      <c r="G209" s="146"/>
      <c r="H209" s="146"/>
      <c r="I209" s="206"/>
      <c r="J209" s="205"/>
    </row>
    <row r="210" spans="1:10" ht="12.75">
      <c r="A210" s="88"/>
      <c r="B210" s="146"/>
      <c r="C210" s="146"/>
      <c r="D210" s="186"/>
      <c r="E210" s="185"/>
      <c r="F210" s="185"/>
      <c r="G210" s="185"/>
      <c r="H210" s="185"/>
      <c r="I210" s="185"/>
      <c r="J210" s="186"/>
    </row>
    <row r="211" spans="1:10" ht="12.75">
      <c r="A211" s="185"/>
      <c r="B211" s="146"/>
      <c r="C211" s="146"/>
      <c r="D211" s="205"/>
      <c r="E211" s="146"/>
      <c r="F211" s="146"/>
      <c r="G211" s="146"/>
      <c r="H211" s="146"/>
      <c r="I211" s="146"/>
      <c r="J211" s="205"/>
    </row>
    <row r="212" spans="1:10" ht="12.75">
      <c r="A212" s="275"/>
      <c r="B212" s="146"/>
      <c r="C212" s="146"/>
      <c r="D212" s="205"/>
      <c r="E212" s="146"/>
      <c r="F212" s="146"/>
      <c r="G212" s="146"/>
      <c r="H212" s="146"/>
      <c r="I212" s="146"/>
      <c r="J212" s="205"/>
    </row>
    <row r="213" spans="1:10" ht="12.75">
      <c r="A213" s="84"/>
      <c r="B213" s="146"/>
      <c r="C213" s="146"/>
      <c r="D213" s="205"/>
      <c r="E213" s="146"/>
      <c r="F213" s="146"/>
      <c r="G213" s="146"/>
      <c r="H213" s="146"/>
      <c r="I213" s="146"/>
      <c r="J213" s="205"/>
    </row>
    <row r="214" spans="1:10" ht="12.75">
      <c r="A214" s="84"/>
      <c r="B214" s="146"/>
      <c r="C214" s="146"/>
      <c r="D214" s="205"/>
      <c r="E214" s="146"/>
      <c r="F214" s="146"/>
      <c r="G214" s="146"/>
      <c r="H214" s="146"/>
      <c r="I214" s="146"/>
      <c r="J214" s="205"/>
    </row>
    <row r="215" spans="1:10" ht="12.75">
      <c r="A215" s="84"/>
      <c r="B215" s="146"/>
      <c r="C215" s="146"/>
      <c r="D215" s="205"/>
      <c r="E215" s="146"/>
      <c r="F215" s="146"/>
      <c r="G215" s="146"/>
      <c r="H215" s="146"/>
      <c r="I215" s="146"/>
      <c r="J215" s="205"/>
    </row>
    <row r="216" spans="1:10" ht="12.75">
      <c r="A216" s="84"/>
      <c r="B216" s="146"/>
      <c r="C216" s="146"/>
      <c r="D216" s="205"/>
      <c r="E216" s="146"/>
      <c r="F216" s="146"/>
      <c r="G216" s="146"/>
      <c r="H216" s="146"/>
      <c r="I216" s="146"/>
      <c r="J216" s="205"/>
    </row>
    <row r="217" spans="1:10" ht="12.75">
      <c r="A217" s="88"/>
      <c r="B217" s="146"/>
      <c r="C217" s="146"/>
      <c r="D217" s="186"/>
      <c r="E217" s="185"/>
      <c r="F217" s="185"/>
      <c r="G217" s="185"/>
      <c r="H217" s="185"/>
      <c r="I217" s="281"/>
      <c r="J217" s="186"/>
    </row>
    <row r="218" spans="1:10" ht="12.75">
      <c r="A218" s="185"/>
      <c r="B218" s="185"/>
      <c r="C218" s="185"/>
      <c r="D218" s="186"/>
      <c r="E218" s="185"/>
      <c r="F218" s="185"/>
      <c r="G218" s="185"/>
      <c r="H218" s="185"/>
      <c r="I218" s="210"/>
      <c r="J218" s="188"/>
    </row>
    <row r="219" spans="1:10" ht="12.75">
      <c r="A219" s="88"/>
      <c r="B219" s="146"/>
      <c r="C219" s="146"/>
      <c r="D219" s="205"/>
      <c r="E219" s="146"/>
      <c r="F219" s="146"/>
      <c r="G219" s="146"/>
      <c r="H219" s="146"/>
      <c r="I219" s="146"/>
      <c r="J219" s="146"/>
    </row>
    <row r="220" spans="1:10" ht="12.75">
      <c r="A220" s="84"/>
      <c r="B220" s="84"/>
      <c r="C220" s="84"/>
      <c r="D220" s="84"/>
      <c r="E220" s="84"/>
      <c r="F220" s="84"/>
      <c r="G220" s="84"/>
      <c r="H220" s="84"/>
      <c r="I220" s="84"/>
      <c r="J220" s="84"/>
    </row>
    <row r="221" spans="1:10" ht="12.75">
      <c r="A221" s="84"/>
      <c r="B221" s="84"/>
      <c r="C221" s="84"/>
      <c r="D221" s="84"/>
      <c r="E221" s="84"/>
      <c r="F221" s="84"/>
      <c r="G221" s="84"/>
      <c r="H221" s="84"/>
      <c r="I221" s="84"/>
      <c r="J221" s="84"/>
    </row>
    <row r="222" spans="1:10" ht="12.75">
      <c r="A222" s="84"/>
      <c r="B222" s="84"/>
      <c r="C222" s="84"/>
      <c r="D222" s="84"/>
      <c r="E222" s="84"/>
      <c r="F222" s="84"/>
      <c r="G222" s="84"/>
      <c r="H222" s="84"/>
      <c r="I222" s="84"/>
      <c r="J222" s="84"/>
    </row>
    <row r="223" spans="1:10" ht="12.75">
      <c r="A223" s="84"/>
      <c r="B223" s="84"/>
      <c r="C223" s="84"/>
      <c r="D223" s="84"/>
      <c r="E223" s="84"/>
      <c r="F223" s="84"/>
      <c r="G223" s="84"/>
      <c r="H223" s="84"/>
      <c r="I223" s="84"/>
      <c r="J223" s="84"/>
    </row>
    <row r="224" spans="1:10" ht="12.75">
      <c r="A224" s="84"/>
      <c r="B224" s="84"/>
      <c r="C224" s="84"/>
      <c r="D224" s="84"/>
      <c r="E224" s="84"/>
      <c r="F224" s="84"/>
      <c r="G224" s="84"/>
      <c r="H224" s="84"/>
      <c r="I224" s="84"/>
      <c r="J224" s="84"/>
    </row>
    <row r="225" spans="1:10" ht="12.75">
      <c r="A225" s="84"/>
      <c r="B225" s="84"/>
      <c r="C225" s="84"/>
      <c r="D225" s="84"/>
      <c r="E225" s="84"/>
      <c r="F225" s="84"/>
      <c r="G225" s="84"/>
      <c r="H225" s="84"/>
      <c r="I225" s="84"/>
      <c r="J225" s="84"/>
    </row>
    <row r="226" spans="1:10" ht="12.75">
      <c r="A226" s="84"/>
      <c r="B226" s="84"/>
      <c r="C226" s="84"/>
      <c r="D226" s="84"/>
      <c r="E226" s="84"/>
      <c r="F226" s="84"/>
      <c r="G226" s="84"/>
      <c r="H226" s="84"/>
      <c r="I226" s="84"/>
      <c r="J226" s="84"/>
    </row>
    <row r="227" spans="1:10" ht="12.75">
      <c r="A227" s="84"/>
      <c r="B227" s="84"/>
      <c r="C227" s="84"/>
      <c r="D227" s="84"/>
      <c r="E227" s="84"/>
      <c r="F227" s="84"/>
      <c r="G227" s="84"/>
      <c r="H227" s="84"/>
      <c r="I227" s="84"/>
      <c r="J227" s="84"/>
    </row>
    <row r="228" spans="1:10" ht="12.75">
      <c r="A228" s="84"/>
      <c r="B228" s="84"/>
      <c r="C228" s="84"/>
      <c r="D228" s="84"/>
      <c r="E228" s="84"/>
      <c r="F228" s="84"/>
      <c r="G228" s="84"/>
      <c r="H228" s="84"/>
      <c r="I228" s="84"/>
      <c r="J228" s="84"/>
    </row>
    <row r="229" spans="1:10" ht="12.75">
      <c r="A229" s="84"/>
      <c r="B229" s="84"/>
      <c r="C229" s="84"/>
      <c r="D229" s="84"/>
      <c r="E229" s="84"/>
      <c r="F229" s="84"/>
      <c r="G229" s="84"/>
      <c r="H229" s="84"/>
      <c r="I229" s="84"/>
      <c r="J229" s="84"/>
    </row>
    <row r="230" spans="1:10" ht="12.75">
      <c r="A230" s="84"/>
      <c r="B230" s="84"/>
      <c r="C230" s="84"/>
      <c r="D230" s="84"/>
      <c r="E230" s="84"/>
      <c r="F230" s="84"/>
      <c r="G230" s="84"/>
      <c r="H230" s="84"/>
      <c r="I230" s="84"/>
      <c r="J230" s="84"/>
    </row>
    <row r="231" spans="1:10" ht="12.75">
      <c r="A231" s="88"/>
      <c r="B231" s="88"/>
      <c r="C231" s="88"/>
      <c r="D231" s="88"/>
      <c r="E231" s="88"/>
      <c r="F231" s="88"/>
      <c r="G231" s="88"/>
      <c r="H231" s="88"/>
      <c r="I231" s="88"/>
      <c r="J231" s="194"/>
    </row>
    <row r="232" spans="1:10" ht="12.75">
      <c r="A232" s="88"/>
      <c r="B232" s="88"/>
      <c r="C232" s="88"/>
      <c r="D232" s="88"/>
      <c r="E232" s="88"/>
      <c r="F232" s="88"/>
      <c r="G232" s="88"/>
      <c r="H232" s="88"/>
      <c r="I232" s="88"/>
      <c r="J232" s="194"/>
    </row>
    <row r="233" spans="1:10" ht="12.75">
      <c r="A233" s="88"/>
      <c r="B233" s="88"/>
      <c r="C233" s="88"/>
      <c r="D233" s="88"/>
      <c r="E233" s="88"/>
      <c r="F233" s="88"/>
      <c r="G233" s="88"/>
      <c r="H233" s="88"/>
      <c r="I233" s="88"/>
      <c r="J233" s="194"/>
    </row>
    <row r="234" spans="1:10" ht="12.75">
      <c r="A234" s="192"/>
      <c r="B234" s="193"/>
      <c r="C234" s="187"/>
      <c r="D234" s="188"/>
      <c r="E234" s="188"/>
      <c r="F234" s="188"/>
      <c r="G234" s="188"/>
      <c r="H234" s="188"/>
      <c r="I234" s="193"/>
      <c r="J234" s="194"/>
    </row>
    <row r="235" spans="1:10" ht="12.75">
      <c r="A235" s="88"/>
      <c r="B235" s="185"/>
      <c r="C235" s="185"/>
      <c r="D235" s="185"/>
      <c r="E235" s="185"/>
      <c r="F235" s="185"/>
      <c r="G235" s="185"/>
      <c r="H235" s="185"/>
      <c r="I235" s="214"/>
      <c r="J235" s="215"/>
    </row>
    <row r="236" spans="1:10" ht="12.75">
      <c r="A236" s="185"/>
      <c r="B236" s="185"/>
      <c r="C236" s="185"/>
      <c r="D236" s="185"/>
      <c r="E236" s="185"/>
      <c r="F236" s="185"/>
      <c r="G236" s="185"/>
      <c r="H236" s="185"/>
      <c r="I236" s="214"/>
      <c r="J236" s="215"/>
    </row>
    <row r="237" spans="1:10" ht="12.75">
      <c r="A237" s="275"/>
      <c r="B237" s="185"/>
      <c r="C237" s="269"/>
      <c r="D237" s="270"/>
      <c r="E237" s="269"/>
      <c r="F237" s="269"/>
      <c r="G237" s="269"/>
      <c r="H237" s="269"/>
      <c r="I237" s="269"/>
      <c r="J237" s="270"/>
    </row>
    <row r="238" spans="1:10" ht="12.75">
      <c r="A238" s="84"/>
      <c r="B238" s="146"/>
      <c r="C238" s="146"/>
      <c r="D238" s="205"/>
      <c r="E238" s="146"/>
      <c r="F238" s="146"/>
      <c r="G238" s="146"/>
      <c r="H238" s="146"/>
      <c r="I238" s="146"/>
      <c r="J238" s="146"/>
    </row>
    <row r="239" spans="1:10" ht="12.75">
      <c r="A239" s="84"/>
      <c r="B239" s="146"/>
      <c r="C239" s="146"/>
      <c r="D239" s="205"/>
      <c r="E239" s="146"/>
      <c r="F239" s="146"/>
      <c r="G239" s="146"/>
      <c r="H239" s="146"/>
      <c r="I239" s="206"/>
      <c r="J239" s="205"/>
    </row>
    <row r="240" spans="1:10" ht="12.75">
      <c r="A240" s="84"/>
      <c r="B240" s="146"/>
      <c r="C240" s="146"/>
      <c r="D240" s="205"/>
      <c r="E240" s="146"/>
      <c r="F240" s="146"/>
      <c r="G240" s="146"/>
      <c r="H240" s="146"/>
      <c r="I240" s="207"/>
      <c r="J240" s="205"/>
    </row>
    <row r="241" spans="1:10" ht="12.75">
      <c r="A241" s="84"/>
      <c r="B241" s="146"/>
      <c r="C241" s="146"/>
      <c r="D241" s="205"/>
      <c r="E241" s="146"/>
      <c r="F241" s="146"/>
      <c r="G241" s="146"/>
      <c r="H241" s="146"/>
      <c r="I241" s="146"/>
      <c r="J241" s="205"/>
    </row>
    <row r="242" spans="1:10" ht="12.75">
      <c r="A242" s="84"/>
      <c r="B242" s="146"/>
      <c r="C242" s="146"/>
      <c r="D242" s="205"/>
      <c r="E242" s="146"/>
      <c r="F242" s="146"/>
      <c r="G242" s="146"/>
      <c r="H242" s="146"/>
      <c r="I242" s="146"/>
      <c r="J242" s="205"/>
    </row>
    <row r="243" spans="1:10" ht="12.75">
      <c r="A243" s="84"/>
      <c r="B243" s="185"/>
      <c r="C243" s="269"/>
      <c r="D243" s="270"/>
      <c r="E243" s="269"/>
      <c r="F243" s="269"/>
      <c r="G243" s="269"/>
      <c r="H243" s="269"/>
      <c r="I243" s="271"/>
      <c r="J243" s="272"/>
    </row>
    <row r="244" spans="1:10" ht="12.75">
      <c r="A244" s="88"/>
      <c r="B244" s="185"/>
      <c r="C244" s="185"/>
      <c r="D244" s="186"/>
      <c r="E244" s="185"/>
      <c r="F244" s="185"/>
      <c r="G244" s="185"/>
      <c r="H244" s="185"/>
      <c r="I244" s="273"/>
      <c r="J244" s="274"/>
    </row>
    <row r="245" spans="1:10" ht="12.75">
      <c r="A245" s="273"/>
      <c r="B245" s="146"/>
      <c r="C245" s="146"/>
      <c r="D245" s="205"/>
      <c r="E245" s="146"/>
      <c r="F245" s="146"/>
      <c r="G245" s="146"/>
      <c r="H245" s="146"/>
      <c r="I245" s="210"/>
      <c r="J245" s="209"/>
    </row>
    <row r="246" spans="1:10" ht="12.75">
      <c r="A246" s="275"/>
      <c r="B246" s="146"/>
      <c r="C246" s="146"/>
      <c r="D246" s="205"/>
      <c r="E246" s="146"/>
      <c r="F246" s="146"/>
      <c r="G246" s="146"/>
      <c r="H246" s="146"/>
      <c r="I246" s="208"/>
      <c r="J246" s="209"/>
    </row>
    <row r="247" spans="1:10" ht="12.75">
      <c r="A247" s="84"/>
      <c r="B247" s="185"/>
      <c r="C247" s="269"/>
      <c r="D247" s="270"/>
      <c r="E247" s="269"/>
      <c r="F247" s="269"/>
      <c r="G247" s="269"/>
      <c r="H247" s="269"/>
      <c r="I247" s="269"/>
      <c r="J247" s="270"/>
    </row>
    <row r="248" spans="1:10" ht="12.75">
      <c r="A248" s="84"/>
      <c r="B248" s="185"/>
      <c r="C248" s="269"/>
      <c r="D248" s="270"/>
      <c r="E248" s="269"/>
      <c r="F248" s="269"/>
      <c r="G248" s="269"/>
      <c r="H248" s="269"/>
      <c r="I248" s="269"/>
      <c r="J248" s="270"/>
    </row>
    <row r="249" spans="1:10" ht="12.75">
      <c r="A249" s="84"/>
      <c r="B249" s="146"/>
      <c r="C249" s="146"/>
      <c r="D249" s="205"/>
      <c r="E249" s="146"/>
      <c r="F249" s="146"/>
      <c r="G249" s="146"/>
      <c r="H249" s="146"/>
      <c r="I249" s="146"/>
      <c r="J249" s="146"/>
    </row>
    <row r="250" spans="1:10" ht="12.75">
      <c r="A250" s="84"/>
      <c r="B250" s="146"/>
      <c r="C250" s="146"/>
      <c r="D250" s="205"/>
      <c r="E250" s="146"/>
      <c r="F250" s="146"/>
      <c r="G250" s="146"/>
      <c r="H250" s="146"/>
      <c r="I250" s="207"/>
      <c r="J250" s="205"/>
    </row>
    <row r="251" spans="1:10" ht="12.75">
      <c r="A251" s="84"/>
      <c r="B251" s="185"/>
      <c r="C251" s="269"/>
      <c r="D251" s="270"/>
      <c r="E251" s="269"/>
      <c r="F251" s="269"/>
      <c r="G251" s="269"/>
      <c r="H251" s="269"/>
      <c r="I251" s="289"/>
      <c r="J251" s="270"/>
    </row>
    <row r="252" spans="1:10" ht="12.75">
      <c r="A252" s="84"/>
      <c r="B252" s="146"/>
      <c r="C252" s="146"/>
      <c r="D252" s="205"/>
      <c r="E252" s="146"/>
      <c r="F252" s="146"/>
      <c r="G252" s="146"/>
      <c r="H252" s="146"/>
      <c r="I252" s="146"/>
      <c r="J252" s="205"/>
    </row>
    <row r="253" spans="1:10" ht="12.75">
      <c r="A253" s="88"/>
      <c r="B253" s="185"/>
      <c r="C253" s="269"/>
      <c r="D253" s="186"/>
      <c r="E253" s="185"/>
      <c r="F253" s="185"/>
      <c r="G253" s="185"/>
      <c r="H253" s="185"/>
      <c r="I253" s="185"/>
      <c r="J253" s="186"/>
    </row>
    <row r="254" spans="1:10" ht="12.75">
      <c r="A254" s="185"/>
      <c r="B254" s="146"/>
      <c r="C254" s="146"/>
      <c r="D254" s="205"/>
      <c r="E254" s="146"/>
      <c r="F254" s="146"/>
      <c r="G254" s="146"/>
      <c r="H254" s="146"/>
      <c r="I254" s="146"/>
      <c r="J254" s="146"/>
    </row>
    <row r="255" spans="1:10" ht="12.75">
      <c r="A255" s="275"/>
      <c r="B255" s="146"/>
      <c r="C255" s="146"/>
      <c r="D255" s="205"/>
      <c r="E255" s="146"/>
      <c r="F255" s="146"/>
      <c r="G255" s="146"/>
      <c r="H255" s="146"/>
      <c r="I255" s="206"/>
      <c r="J255" s="205"/>
    </row>
    <row r="256" spans="1:10" ht="12.75">
      <c r="A256" s="212"/>
      <c r="B256" s="146"/>
      <c r="C256" s="146"/>
      <c r="D256" s="205"/>
      <c r="E256" s="146"/>
      <c r="F256" s="146"/>
      <c r="G256" s="146"/>
      <c r="H256" s="146"/>
      <c r="I256" s="206"/>
      <c r="J256" s="205"/>
    </row>
    <row r="257" spans="1:10" ht="12.75">
      <c r="A257" s="212"/>
      <c r="B257" s="146"/>
      <c r="C257" s="146"/>
      <c r="D257" s="205"/>
      <c r="E257" s="146"/>
      <c r="F257" s="146"/>
      <c r="G257" s="146"/>
      <c r="H257" s="146"/>
      <c r="I257" s="206"/>
      <c r="J257" s="205"/>
    </row>
    <row r="258" spans="1:10" ht="12.75">
      <c r="A258" s="84"/>
      <c r="B258" s="146"/>
      <c r="C258" s="146"/>
      <c r="D258" s="205"/>
      <c r="E258" s="146"/>
      <c r="F258" s="146"/>
      <c r="G258" s="146"/>
      <c r="H258" s="146"/>
      <c r="I258" s="146"/>
      <c r="J258" s="205"/>
    </row>
    <row r="259" spans="1:10" ht="12.75">
      <c r="A259" s="213"/>
      <c r="B259" s="146"/>
      <c r="C259" s="146"/>
      <c r="D259" s="205"/>
      <c r="E259" s="146"/>
      <c r="F259" s="146"/>
      <c r="G259" s="146"/>
      <c r="H259" s="146"/>
      <c r="I259" s="206"/>
      <c r="J259" s="205"/>
    </row>
    <row r="260" spans="1:10" ht="12.75">
      <c r="A260" s="213"/>
      <c r="B260" s="146"/>
      <c r="C260" s="146"/>
      <c r="D260" s="205"/>
      <c r="E260" s="146"/>
      <c r="F260" s="146"/>
      <c r="G260" s="146"/>
      <c r="H260" s="146"/>
      <c r="I260" s="210"/>
      <c r="J260" s="209"/>
    </row>
    <row r="261" spans="1:10" ht="12.75">
      <c r="A261" s="213"/>
      <c r="B261" s="185"/>
      <c r="C261" s="269"/>
      <c r="D261" s="270"/>
      <c r="E261" s="269"/>
      <c r="F261" s="269"/>
      <c r="G261" s="269"/>
      <c r="H261" s="269"/>
      <c r="I261" s="269"/>
      <c r="J261" s="270"/>
    </row>
    <row r="262" spans="1:10" ht="12.75">
      <c r="A262" s="113"/>
      <c r="B262" s="84"/>
      <c r="C262" s="146"/>
      <c r="D262" s="146"/>
      <c r="E262" s="146"/>
      <c r="F262" s="146"/>
      <c r="G262" s="146"/>
      <c r="H262" s="146"/>
      <c r="I262" s="146"/>
      <c r="J262" s="146"/>
    </row>
    <row r="263" spans="1:10" ht="12.75">
      <c r="A263" s="192"/>
      <c r="B263" s="84"/>
      <c r="C263" s="84"/>
      <c r="D263" s="186"/>
      <c r="E263" s="185"/>
      <c r="F263" s="185"/>
      <c r="G263" s="185"/>
      <c r="H263" s="185"/>
      <c r="I263" s="185"/>
      <c r="J263" s="186"/>
    </row>
    <row r="264" spans="1:10" ht="12.75">
      <c r="A264" s="84"/>
      <c r="B264" s="84"/>
      <c r="C264" s="84"/>
      <c r="D264" s="84"/>
      <c r="E264" s="84"/>
      <c r="F264" s="84"/>
      <c r="G264" s="84"/>
      <c r="H264" s="84"/>
      <c r="I264" s="84"/>
      <c r="J264" s="84"/>
    </row>
    <row r="265" spans="1:10" ht="12.75">
      <c r="A265" s="84"/>
      <c r="B265" s="84"/>
      <c r="C265" s="84"/>
      <c r="D265" s="84"/>
      <c r="E265" s="84"/>
      <c r="F265" s="84"/>
      <c r="G265" s="84"/>
      <c r="H265" s="84"/>
      <c r="I265" s="84"/>
      <c r="J265" s="84"/>
    </row>
    <row r="266" spans="1:10" ht="12.75">
      <c r="A266" s="84"/>
      <c r="B266" s="84"/>
      <c r="C266" s="84"/>
      <c r="D266" s="84"/>
      <c r="E266" s="84"/>
      <c r="F266" s="84"/>
      <c r="G266" s="84"/>
      <c r="H266" s="84"/>
      <c r="I266" s="84"/>
      <c r="J266" s="84"/>
    </row>
    <row r="267" spans="1:10" ht="12.75">
      <c r="A267" s="84"/>
      <c r="B267" s="84"/>
      <c r="C267" s="84"/>
      <c r="D267" s="84"/>
      <c r="E267" s="84"/>
      <c r="F267" s="84"/>
      <c r="G267" s="84"/>
      <c r="H267" s="84"/>
      <c r="I267" s="84"/>
      <c r="J267" s="84"/>
    </row>
    <row r="268" spans="1:10" ht="12.75">
      <c r="A268" s="84"/>
      <c r="B268" s="84"/>
      <c r="C268" s="84"/>
      <c r="D268" s="84"/>
      <c r="E268" s="84"/>
      <c r="F268" s="84"/>
      <c r="G268" s="84"/>
      <c r="H268" s="84"/>
      <c r="I268" s="84"/>
      <c r="J268" s="84"/>
    </row>
    <row r="269" spans="1:10" ht="12.75">
      <c r="A269" s="84"/>
      <c r="B269" s="84"/>
      <c r="C269" s="84"/>
      <c r="D269" s="84"/>
      <c r="E269" s="84"/>
      <c r="F269" s="84"/>
      <c r="G269" s="84"/>
      <c r="H269" s="84"/>
      <c r="I269" s="84"/>
      <c r="J269" s="84"/>
    </row>
    <row r="270" spans="1:10" ht="12.75">
      <c r="A270" s="84"/>
      <c r="B270" s="84"/>
      <c r="C270" s="84"/>
      <c r="D270" s="84"/>
      <c r="E270" s="84"/>
      <c r="F270" s="84"/>
      <c r="G270" s="84"/>
      <c r="H270" s="84"/>
      <c r="I270" s="84"/>
      <c r="J270" s="84"/>
    </row>
    <row r="271" spans="1:10" ht="12.75">
      <c r="A271" s="84"/>
      <c r="B271" s="84"/>
      <c r="C271" s="84"/>
      <c r="D271" s="84"/>
      <c r="E271" s="84"/>
      <c r="F271" s="84"/>
      <c r="G271" s="84"/>
      <c r="H271" s="84"/>
      <c r="I271" s="84"/>
      <c r="J271" s="84"/>
    </row>
    <row r="272" spans="1:10" ht="12.75">
      <c r="A272" s="84"/>
      <c r="B272" s="84"/>
      <c r="C272" s="84"/>
      <c r="D272" s="84"/>
      <c r="E272" s="84"/>
      <c r="F272" s="84"/>
      <c r="G272" s="84"/>
      <c r="H272" s="84"/>
      <c r="I272" s="84"/>
      <c r="J272" s="84"/>
    </row>
    <row r="273" spans="1:10" ht="12.75">
      <c r="A273" s="84"/>
      <c r="B273" s="84"/>
      <c r="C273" s="84"/>
      <c r="D273" s="84"/>
      <c r="E273" s="84"/>
      <c r="F273" s="84"/>
      <c r="G273" s="84"/>
      <c r="H273" s="84"/>
      <c r="I273" s="84"/>
      <c r="J273" s="84"/>
    </row>
    <row r="274" spans="1:10" ht="12.75">
      <c r="A274" s="84"/>
      <c r="B274" s="84"/>
      <c r="C274" s="84"/>
      <c r="D274" s="84"/>
      <c r="E274" s="84"/>
      <c r="F274" s="84"/>
      <c r="G274" s="84"/>
      <c r="H274" s="84"/>
      <c r="I274" s="84"/>
      <c r="J274" s="84"/>
    </row>
    <row r="275" spans="1:10" ht="12.75">
      <c r="A275" s="84"/>
      <c r="B275" s="84"/>
      <c r="C275" s="84"/>
      <c r="D275" s="84"/>
      <c r="E275" s="84"/>
      <c r="F275" s="84"/>
      <c r="G275" s="84"/>
      <c r="H275" s="84"/>
      <c r="I275" s="84"/>
      <c r="J275" s="84"/>
    </row>
    <row r="276" spans="1:10" ht="12.75">
      <c r="A276" s="84"/>
      <c r="B276" s="84"/>
      <c r="C276" s="84"/>
      <c r="D276" s="84"/>
      <c r="E276" s="84"/>
      <c r="F276" s="84"/>
      <c r="G276" s="84"/>
      <c r="H276" s="84"/>
      <c r="I276" s="84"/>
      <c r="J276" s="84"/>
    </row>
    <row r="277" spans="1:10" ht="12.75">
      <c r="A277" s="84"/>
      <c r="B277" s="84"/>
      <c r="C277" s="84"/>
      <c r="D277" s="84"/>
      <c r="E277" s="84"/>
      <c r="F277" s="84"/>
      <c r="G277" s="84"/>
      <c r="H277" s="84"/>
      <c r="I277" s="84"/>
      <c r="J277" s="84"/>
    </row>
    <row r="278" spans="1:10" ht="12.75">
      <c r="A278" s="84"/>
      <c r="B278" s="84"/>
      <c r="C278" s="84"/>
      <c r="D278" s="84"/>
      <c r="E278" s="84"/>
      <c r="F278" s="84"/>
      <c r="G278" s="84"/>
      <c r="H278" s="84"/>
      <c r="I278" s="84"/>
      <c r="J278" s="84"/>
    </row>
    <row r="279" spans="1:10" ht="12.75">
      <c r="A279" s="84"/>
      <c r="B279" s="84"/>
      <c r="C279" s="84"/>
      <c r="D279" s="84"/>
      <c r="E279" s="84"/>
      <c r="F279" s="84"/>
      <c r="G279" s="84"/>
      <c r="H279" s="84"/>
      <c r="I279" s="84"/>
      <c r="J279" s="84"/>
    </row>
    <row r="280" spans="1:10" ht="12.75">
      <c r="A280" s="84"/>
      <c r="B280" s="84"/>
      <c r="C280" s="84"/>
      <c r="D280" s="84"/>
      <c r="E280" s="84"/>
      <c r="F280" s="84"/>
      <c r="G280" s="84"/>
      <c r="H280" s="84"/>
      <c r="I280" s="84"/>
      <c r="J280" s="84"/>
    </row>
    <row r="281" spans="1:10" ht="12.75">
      <c r="A281" s="84"/>
      <c r="B281" s="84"/>
      <c r="C281" s="84"/>
      <c r="D281" s="84"/>
      <c r="E281" s="84"/>
      <c r="F281" s="84"/>
      <c r="G281" s="84"/>
      <c r="H281" s="84"/>
      <c r="I281" s="84"/>
      <c r="J281" s="84"/>
    </row>
    <row r="282" spans="1:10" ht="12.75">
      <c r="A282" s="84"/>
      <c r="B282" s="84"/>
      <c r="C282" s="84"/>
      <c r="D282" s="84"/>
      <c r="E282" s="84"/>
      <c r="F282" s="84"/>
      <c r="G282" s="84"/>
      <c r="H282" s="84"/>
      <c r="I282" s="84"/>
      <c r="J282" s="84"/>
    </row>
    <row r="283" spans="1:10" ht="12.75">
      <c r="A283" s="84"/>
      <c r="B283" s="84"/>
      <c r="C283" s="84"/>
      <c r="D283" s="84"/>
      <c r="E283" s="84"/>
      <c r="F283" s="84"/>
      <c r="G283" s="84"/>
      <c r="H283" s="84"/>
      <c r="I283" s="84"/>
      <c r="J283" s="84"/>
    </row>
    <row r="284" spans="1:10" ht="12.75">
      <c r="A284" s="84"/>
      <c r="B284" s="84"/>
      <c r="C284" s="84"/>
      <c r="D284" s="84"/>
      <c r="E284" s="84"/>
      <c r="F284" s="84"/>
      <c r="G284" s="84"/>
      <c r="H284" s="84"/>
      <c r="I284" s="84"/>
      <c r="J284" s="84"/>
    </row>
    <row r="285" spans="1:10" ht="12.75">
      <c r="A285" s="84"/>
      <c r="B285" s="84"/>
      <c r="C285" s="84"/>
      <c r="D285" s="84"/>
      <c r="E285" s="84"/>
      <c r="F285" s="84"/>
      <c r="G285" s="84"/>
      <c r="H285" s="84"/>
      <c r="I285" s="84"/>
      <c r="J285" s="84"/>
    </row>
    <row r="290" spans="1:10" ht="12.75">
      <c r="A290" s="185"/>
      <c r="B290" s="185"/>
      <c r="C290" s="185"/>
      <c r="D290" s="186"/>
      <c r="E290" s="185"/>
      <c r="F290" s="185"/>
      <c r="G290" s="185"/>
      <c r="H290" s="185"/>
      <c r="I290" s="273"/>
      <c r="J290" s="274"/>
    </row>
    <row r="291" spans="1:10" ht="12.75">
      <c r="A291" s="213"/>
      <c r="B291" s="146"/>
      <c r="C291" s="146"/>
      <c r="D291" s="205"/>
      <c r="E291" s="146"/>
      <c r="F291" s="146"/>
      <c r="G291" s="146"/>
      <c r="H291" s="146"/>
      <c r="I291" s="210"/>
      <c r="J291" s="209"/>
    </row>
    <row r="292" spans="1:10" ht="12.75">
      <c r="A292" s="84"/>
      <c r="B292" s="146"/>
      <c r="C292" s="146"/>
      <c r="D292" s="205"/>
      <c r="E292" s="146"/>
      <c r="F292" s="146"/>
      <c r="G292" s="146"/>
      <c r="H292" s="146"/>
      <c r="I292" s="208"/>
      <c r="J292" s="209"/>
    </row>
    <row r="293" spans="1:10" ht="12.75">
      <c r="A293" s="275"/>
      <c r="B293" s="185"/>
      <c r="C293" s="269"/>
      <c r="D293" s="270"/>
      <c r="E293" s="269"/>
      <c r="F293" s="269"/>
      <c r="G293" s="269"/>
      <c r="H293" s="269"/>
      <c r="I293" s="269"/>
      <c r="J293" s="270"/>
    </row>
    <row r="294" spans="1:10" ht="12.75">
      <c r="A294" s="275"/>
      <c r="B294" s="185"/>
      <c r="C294" s="269"/>
      <c r="D294" s="270"/>
      <c r="E294" s="269"/>
      <c r="F294" s="269"/>
      <c r="G294" s="269"/>
      <c r="H294" s="269"/>
      <c r="I294" s="269"/>
      <c r="J294" s="270"/>
    </row>
    <row r="295" spans="1:10" ht="12.75">
      <c r="A295" s="275"/>
      <c r="B295" s="146"/>
      <c r="C295" s="146"/>
      <c r="D295" s="205"/>
      <c r="E295" s="146"/>
      <c r="F295" s="146"/>
      <c r="G295" s="146"/>
      <c r="H295" s="146"/>
      <c r="I295" s="146"/>
      <c r="J295" s="146"/>
    </row>
    <row r="296" spans="1:10" ht="12.75">
      <c r="A296" s="212"/>
      <c r="B296" s="146"/>
      <c r="C296" s="146"/>
      <c r="D296" s="205"/>
      <c r="E296" s="146"/>
      <c r="F296" s="146"/>
      <c r="G296" s="146"/>
      <c r="H296" s="146"/>
      <c r="I296" s="207"/>
      <c r="J296" s="205"/>
    </row>
    <row r="297" spans="1:10" ht="12.75">
      <c r="A297" s="277"/>
      <c r="B297" s="185"/>
      <c r="C297" s="185"/>
      <c r="D297" s="186"/>
      <c r="E297" s="185"/>
      <c r="F297" s="185"/>
      <c r="G297" s="185"/>
      <c r="H297" s="185"/>
      <c r="I297" s="222"/>
      <c r="J297" s="186"/>
    </row>
    <row r="298" spans="1:10" ht="12.75">
      <c r="A298" s="185"/>
      <c r="B298" s="146"/>
      <c r="C298" s="146"/>
      <c r="D298" s="205"/>
      <c r="E298" s="146"/>
      <c r="F298" s="146"/>
      <c r="G298" s="146"/>
      <c r="H298" s="146"/>
      <c r="I298" s="146"/>
      <c r="J298" s="205"/>
    </row>
    <row r="299" spans="1:10" ht="12.75">
      <c r="A299" s="275"/>
      <c r="B299" s="185"/>
      <c r="C299" s="269"/>
      <c r="D299" s="270"/>
      <c r="E299" s="269"/>
      <c r="F299" s="269"/>
      <c r="G299" s="269"/>
      <c r="H299" s="269"/>
      <c r="I299" s="269"/>
      <c r="J299" s="270"/>
    </row>
    <row r="300" spans="1:10" ht="12.75">
      <c r="A300" s="275"/>
      <c r="B300" s="146"/>
      <c r="C300" s="146"/>
      <c r="D300" s="205"/>
      <c r="E300" s="146"/>
      <c r="F300" s="146"/>
      <c r="G300" s="146"/>
      <c r="H300" s="146"/>
      <c r="I300" s="146"/>
      <c r="J300" s="146"/>
    </row>
    <row r="301" spans="1:10" ht="12.75">
      <c r="A301" s="84"/>
      <c r="B301" s="146"/>
      <c r="C301" s="146"/>
      <c r="D301" s="205"/>
      <c r="E301" s="146"/>
      <c r="F301" s="146"/>
      <c r="G301" s="146"/>
      <c r="H301" s="146"/>
      <c r="I301" s="206"/>
      <c r="J301" s="205"/>
    </row>
    <row r="302" spans="1:10" ht="12.75">
      <c r="A302" s="84"/>
      <c r="B302" s="146"/>
      <c r="C302" s="146"/>
      <c r="D302" s="205"/>
      <c r="E302" s="146"/>
      <c r="F302" s="146"/>
      <c r="G302" s="146"/>
      <c r="H302" s="146"/>
      <c r="I302" s="146"/>
      <c r="J302" s="205"/>
    </row>
    <row r="303" spans="1:10" ht="12.75">
      <c r="A303" s="84"/>
      <c r="B303" s="146"/>
      <c r="C303" s="146"/>
      <c r="D303" s="205"/>
      <c r="E303" s="146"/>
      <c r="F303" s="146"/>
      <c r="G303" s="146"/>
      <c r="H303" s="146"/>
      <c r="I303" s="206"/>
      <c r="J303" s="205"/>
    </row>
    <row r="304" spans="1:10" ht="12.75">
      <c r="A304" s="84"/>
      <c r="B304" s="146"/>
      <c r="C304" s="146"/>
      <c r="D304" s="205"/>
      <c r="E304" s="146"/>
      <c r="F304" s="146"/>
      <c r="G304" s="146"/>
      <c r="H304" s="146"/>
      <c r="I304" s="210"/>
      <c r="J304" s="209"/>
    </row>
    <row r="305" spans="1:10" ht="12.75">
      <c r="A305" s="88"/>
      <c r="B305" s="185"/>
      <c r="C305" s="185"/>
      <c r="D305" s="186"/>
      <c r="E305" s="185"/>
      <c r="F305" s="185"/>
      <c r="G305" s="185"/>
      <c r="H305" s="185"/>
      <c r="I305" s="187"/>
      <c r="J305" s="188"/>
    </row>
    <row r="306" spans="1:10" ht="12.75">
      <c r="A306" s="185"/>
      <c r="B306" s="185"/>
      <c r="C306" s="185"/>
      <c r="D306" s="186"/>
      <c r="E306" s="185"/>
      <c r="F306" s="185"/>
      <c r="G306" s="185"/>
      <c r="H306" s="185"/>
      <c r="I306" s="210"/>
      <c r="J306" s="188"/>
    </row>
    <row r="307" spans="1:10" ht="12.75">
      <c r="A307" s="275"/>
      <c r="B307" s="146"/>
      <c r="C307" s="146"/>
      <c r="D307" s="205"/>
      <c r="E307" s="146"/>
      <c r="F307" s="146"/>
      <c r="G307" s="146"/>
      <c r="H307" s="146"/>
      <c r="I307" s="146"/>
      <c r="J307" s="146"/>
    </row>
    <row r="308" spans="1:10" ht="12.75">
      <c r="A308" s="84"/>
      <c r="B308" s="146"/>
      <c r="C308" s="146"/>
      <c r="D308" s="205"/>
      <c r="E308" s="146"/>
      <c r="F308" s="146"/>
      <c r="G308" s="146"/>
      <c r="H308" s="146"/>
      <c r="I308" s="210"/>
      <c r="J308" s="209"/>
    </row>
    <row r="309" spans="1:10" ht="12.75">
      <c r="A309" s="84"/>
      <c r="B309" s="146"/>
      <c r="C309" s="146"/>
      <c r="D309" s="205"/>
      <c r="E309" s="146"/>
      <c r="F309" s="146"/>
      <c r="G309" s="146"/>
      <c r="H309" s="146"/>
      <c r="I309" s="210"/>
      <c r="J309" s="234"/>
    </row>
    <row r="310" spans="1:10" ht="12.75">
      <c r="A310" s="84"/>
      <c r="B310" s="146"/>
      <c r="C310" s="146"/>
      <c r="D310" s="205"/>
      <c r="E310" s="146"/>
      <c r="F310" s="146"/>
      <c r="G310" s="146"/>
      <c r="H310" s="146"/>
      <c r="I310" s="208"/>
      <c r="J310" s="209"/>
    </row>
    <row r="311" spans="1:10" ht="12.75">
      <c r="A311" s="88"/>
      <c r="B311" s="185"/>
      <c r="C311" s="185"/>
      <c r="D311" s="186"/>
      <c r="E311" s="185"/>
      <c r="F311" s="185"/>
      <c r="G311" s="185"/>
      <c r="H311" s="185"/>
      <c r="I311" s="276"/>
      <c r="J311" s="274"/>
    </row>
    <row r="312" spans="1:10" ht="12.75">
      <c r="A312" s="185"/>
      <c r="B312" s="146"/>
      <c r="C312" s="146"/>
      <c r="D312" s="205"/>
      <c r="E312" s="146"/>
      <c r="F312" s="146"/>
      <c r="G312" s="146"/>
      <c r="H312" s="146"/>
      <c r="I312" s="146"/>
      <c r="J312" s="205"/>
    </row>
    <row r="313" spans="1:10" ht="12.75">
      <c r="A313" s="275"/>
      <c r="B313" s="185"/>
      <c r="C313" s="269"/>
      <c r="D313" s="270"/>
      <c r="E313" s="269"/>
      <c r="F313" s="269"/>
      <c r="G313" s="269"/>
      <c r="H313" s="269"/>
      <c r="I313" s="269"/>
      <c r="J313" s="270"/>
    </row>
    <row r="314" spans="1:10" ht="12.75">
      <c r="A314" s="275"/>
      <c r="B314" s="146"/>
      <c r="C314" s="146"/>
      <c r="D314" s="205"/>
      <c r="E314" s="146"/>
      <c r="F314" s="146"/>
      <c r="G314" s="146"/>
      <c r="H314" s="146"/>
      <c r="I314" s="146"/>
      <c r="J314" s="146"/>
    </row>
    <row r="315" spans="1:10" ht="12.75">
      <c r="A315" s="84"/>
      <c r="B315" s="146"/>
      <c r="C315" s="146"/>
      <c r="D315" s="205"/>
      <c r="E315" s="146"/>
      <c r="F315" s="146"/>
      <c r="G315" s="146"/>
      <c r="H315" s="146"/>
      <c r="I315" s="206"/>
      <c r="J315" s="205"/>
    </row>
    <row r="316" spans="1:10" ht="12.75">
      <c r="A316" s="84"/>
      <c r="B316" s="146"/>
      <c r="C316" s="146"/>
      <c r="D316" s="205"/>
      <c r="E316" s="146"/>
      <c r="F316" s="146"/>
      <c r="G316" s="146"/>
      <c r="H316" s="146"/>
      <c r="I316" s="146"/>
      <c r="J316" s="205"/>
    </row>
    <row r="317" spans="1:10" ht="12.75">
      <c r="A317" s="84"/>
      <c r="B317" s="146"/>
      <c r="C317" s="146"/>
      <c r="D317" s="205"/>
      <c r="E317" s="146"/>
      <c r="F317" s="146"/>
      <c r="G317" s="146"/>
      <c r="H317" s="146"/>
      <c r="I317" s="206"/>
      <c r="J317" s="205"/>
    </row>
    <row r="318" spans="1:10" ht="12.75">
      <c r="A318" s="84"/>
      <c r="B318" s="146"/>
      <c r="C318" s="146"/>
      <c r="D318" s="205"/>
      <c r="E318" s="146"/>
      <c r="F318" s="146"/>
      <c r="G318" s="146"/>
      <c r="H318" s="146"/>
      <c r="I318" s="210"/>
      <c r="J318" s="209"/>
    </row>
    <row r="319" spans="1:10" ht="12.75">
      <c r="A319" s="88"/>
      <c r="B319" s="185"/>
      <c r="C319" s="185"/>
      <c r="D319" s="186"/>
      <c r="E319" s="185"/>
      <c r="F319" s="185"/>
      <c r="G319" s="185"/>
      <c r="H319" s="185"/>
      <c r="I319" s="187"/>
      <c r="J319" s="188"/>
    </row>
    <row r="320" spans="1:10" ht="12.75">
      <c r="A320" s="84"/>
      <c r="B320" s="84"/>
      <c r="C320" s="84"/>
      <c r="D320" s="84"/>
      <c r="E320" s="84"/>
      <c r="F320" s="84"/>
      <c r="G320" s="84"/>
      <c r="H320" s="84"/>
      <c r="I320" s="84"/>
      <c r="J320" s="84"/>
    </row>
    <row r="321" spans="1:10" ht="12.75">
      <c r="A321" s="84"/>
      <c r="B321" s="146"/>
      <c r="C321" s="146"/>
      <c r="D321" s="205"/>
      <c r="E321" s="146"/>
      <c r="F321" s="146"/>
      <c r="G321" s="146"/>
      <c r="H321" s="146"/>
      <c r="I321" s="206"/>
      <c r="J321" s="205"/>
    </row>
    <row r="322" spans="1:10" ht="12.75">
      <c r="A322" s="84"/>
      <c r="B322" s="146"/>
      <c r="C322" s="146"/>
      <c r="D322" s="205"/>
      <c r="E322" s="146"/>
      <c r="F322" s="146"/>
      <c r="G322" s="146"/>
      <c r="H322" s="146"/>
      <c r="I322" s="146"/>
      <c r="J322" s="205"/>
    </row>
    <row r="323" spans="1:10" ht="12.75">
      <c r="A323" s="84"/>
      <c r="B323" s="146"/>
      <c r="C323" s="146"/>
      <c r="D323" s="205"/>
      <c r="E323" s="146"/>
      <c r="F323" s="146"/>
      <c r="G323" s="146"/>
      <c r="H323" s="146"/>
      <c r="I323" s="206"/>
      <c r="J323" s="205"/>
    </row>
    <row r="324" spans="1:10" ht="12.75">
      <c r="A324" s="84"/>
      <c r="B324" s="146"/>
      <c r="C324" s="146"/>
      <c r="D324" s="205"/>
      <c r="E324" s="146"/>
      <c r="F324" s="146"/>
      <c r="G324" s="146"/>
      <c r="H324" s="146"/>
      <c r="I324" s="210"/>
      <c r="J324" s="209"/>
    </row>
    <row r="325" spans="1:10" ht="12.75">
      <c r="A325" s="88"/>
      <c r="B325" s="185"/>
      <c r="C325" s="185"/>
      <c r="D325" s="186"/>
      <c r="E325" s="185"/>
      <c r="F325" s="185"/>
      <c r="G325" s="185"/>
      <c r="H325" s="185"/>
      <c r="I325" s="187"/>
      <c r="J325" s="188"/>
    </row>
    <row r="326" spans="1:10" ht="12.75">
      <c r="A326" s="88"/>
      <c r="B326" s="185"/>
      <c r="C326" s="185"/>
      <c r="D326" s="186"/>
      <c r="E326" s="185"/>
      <c r="F326" s="185"/>
      <c r="G326" s="185"/>
      <c r="H326" s="185"/>
      <c r="I326" s="187"/>
      <c r="J326" s="188"/>
    </row>
    <row r="327" spans="1:10" ht="12.75">
      <c r="A327" s="185"/>
      <c r="B327" s="146"/>
      <c r="C327" s="146"/>
      <c r="D327" s="205"/>
      <c r="E327" s="146"/>
      <c r="F327" s="146"/>
      <c r="G327" s="146"/>
      <c r="H327" s="146"/>
      <c r="I327" s="84"/>
      <c r="J327" s="84"/>
    </row>
    <row r="328" spans="1:10" ht="12.75">
      <c r="A328" s="84"/>
      <c r="B328" s="146"/>
      <c r="C328" s="146"/>
      <c r="D328" s="205"/>
      <c r="E328" s="146"/>
      <c r="F328" s="146"/>
      <c r="G328" s="146"/>
      <c r="H328" s="146"/>
      <c r="I328" s="210"/>
      <c r="J328" s="209"/>
    </row>
    <row r="329" spans="1:10" ht="12.75">
      <c r="A329" s="84"/>
      <c r="B329" s="146"/>
      <c r="C329" s="146"/>
      <c r="D329" s="205"/>
      <c r="E329" s="146"/>
      <c r="F329" s="146"/>
      <c r="G329" s="146"/>
      <c r="H329" s="146"/>
      <c r="I329" s="210"/>
      <c r="J329" s="234"/>
    </row>
    <row r="330" spans="1:10" ht="12.75">
      <c r="A330" s="84"/>
      <c r="B330" s="146"/>
      <c r="C330" s="146"/>
      <c r="D330" s="205"/>
      <c r="E330" s="146"/>
      <c r="F330" s="146"/>
      <c r="G330" s="146"/>
      <c r="H330" s="146"/>
      <c r="I330" s="208"/>
      <c r="J330" s="209"/>
    </row>
    <row r="331" spans="1:10" ht="12.75">
      <c r="A331" s="84"/>
      <c r="B331" s="146"/>
      <c r="C331" s="146"/>
      <c r="D331" s="205"/>
      <c r="E331" s="146"/>
      <c r="F331" s="146"/>
      <c r="G331" s="146"/>
      <c r="H331" s="146"/>
      <c r="I331" s="210"/>
      <c r="J331" s="209"/>
    </row>
    <row r="332" spans="1:10" ht="12.75">
      <c r="A332" s="84"/>
      <c r="B332" s="146"/>
      <c r="C332" s="146"/>
      <c r="D332" s="205"/>
      <c r="E332" s="146"/>
      <c r="F332" s="146"/>
      <c r="G332" s="146"/>
      <c r="H332" s="146"/>
      <c r="I332" s="208"/>
      <c r="J332" s="209"/>
    </row>
    <row r="333" spans="1:10" ht="12.75">
      <c r="A333" s="88"/>
      <c r="B333" s="185"/>
      <c r="C333" s="185"/>
      <c r="D333" s="186"/>
      <c r="E333" s="185"/>
      <c r="F333" s="185"/>
      <c r="G333" s="185"/>
      <c r="H333" s="185"/>
      <c r="I333" s="193"/>
      <c r="J333" s="194"/>
    </row>
    <row r="334" spans="1:10" ht="12.75">
      <c r="A334" s="88"/>
      <c r="B334" s="185"/>
      <c r="C334" s="185"/>
      <c r="D334" s="186"/>
      <c r="E334" s="185"/>
      <c r="F334" s="185"/>
      <c r="G334" s="185"/>
      <c r="H334" s="185"/>
      <c r="I334" s="193"/>
      <c r="J334" s="194"/>
    </row>
    <row r="335" spans="1:10" ht="12.75">
      <c r="A335" s="185"/>
      <c r="B335" s="146"/>
      <c r="C335" s="146"/>
      <c r="D335" s="205"/>
      <c r="E335" s="146"/>
      <c r="F335" s="146"/>
      <c r="G335" s="146"/>
      <c r="H335" s="146"/>
      <c r="I335" s="84"/>
      <c r="J335" s="84"/>
    </row>
    <row r="336" spans="1:10" ht="12.75">
      <c r="A336" s="84"/>
      <c r="B336" s="146"/>
      <c r="C336" s="146"/>
      <c r="D336" s="205"/>
      <c r="E336" s="146"/>
      <c r="F336" s="146"/>
      <c r="G336" s="146"/>
      <c r="H336" s="146"/>
      <c r="I336" s="206"/>
      <c r="J336" s="205"/>
    </row>
    <row r="337" spans="1:10" ht="12.75">
      <c r="A337" s="84"/>
      <c r="B337" s="146"/>
      <c r="C337" s="146"/>
      <c r="D337" s="205"/>
      <c r="E337" s="146"/>
      <c r="F337" s="146"/>
      <c r="G337" s="146"/>
      <c r="H337" s="146"/>
      <c r="I337" s="206"/>
      <c r="J337" s="205"/>
    </row>
    <row r="338" spans="1:10" ht="12.75">
      <c r="A338" s="84"/>
      <c r="B338" s="146"/>
      <c r="C338" s="146"/>
      <c r="D338" s="205"/>
      <c r="E338" s="146"/>
      <c r="F338" s="146"/>
      <c r="G338" s="146"/>
      <c r="H338" s="146"/>
      <c r="I338" s="206"/>
      <c r="J338" s="205"/>
    </row>
    <row r="339" spans="1:10" ht="12.75">
      <c r="A339" s="84"/>
      <c r="B339" s="146"/>
      <c r="C339" s="146"/>
      <c r="D339" s="205"/>
      <c r="E339" s="146"/>
      <c r="F339" s="146"/>
      <c r="G339" s="146"/>
      <c r="H339" s="146"/>
      <c r="I339" s="210"/>
      <c r="J339" s="209"/>
    </row>
    <row r="340" spans="1:10" ht="12.75">
      <c r="A340" s="84"/>
      <c r="B340" s="146"/>
      <c r="C340" s="146"/>
      <c r="D340" s="205"/>
      <c r="E340" s="146"/>
      <c r="F340" s="146"/>
      <c r="G340" s="146"/>
      <c r="H340" s="146"/>
      <c r="I340" s="208"/>
      <c r="J340" s="209"/>
    </row>
    <row r="341" spans="1:10" ht="12.75">
      <c r="A341" s="88"/>
      <c r="B341" s="185"/>
      <c r="C341" s="185"/>
      <c r="D341" s="186"/>
      <c r="E341" s="185"/>
      <c r="F341" s="185"/>
      <c r="G341" s="185"/>
      <c r="H341" s="185"/>
      <c r="I341" s="187"/>
      <c r="J341" s="188"/>
    </row>
    <row r="342" spans="1:10" ht="12.75">
      <c r="A342" s="84"/>
      <c r="B342" s="84"/>
      <c r="C342" s="84"/>
      <c r="D342" s="84"/>
      <c r="E342" s="84"/>
      <c r="F342" s="84"/>
      <c r="G342" s="84"/>
      <c r="H342" s="84"/>
      <c r="I342" s="84"/>
      <c r="J342" s="84"/>
    </row>
    <row r="343" spans="1:10" ht="12.75">
      <c r="A343" s="84"/>
      <c r="B343" s="84"/>
      <c r="C343" s="84"/>
      <c r="D343" s="84"/>
      <c r="E343" s="84"/>
      <c r="F343" s="84"/>
      <c r="G343" s="84"/>
      <c r="H343" s="84"/>
      <c r="I343" s="84"/>
      <c r="J343" s="84"/>
    </row>
    <row r="344" spans="1:10" ht="12.75">
      <c r="A344" s="84"/>
      <c r="B344" s="84"/>
      <c r="C344" s="84"/>
      <c r="D344" s="84"/>
      <c r="E344" s="84"/>
      <c r="F344" s="84"/>
      <c r="G344" s="84"/>
      <c r="H344" s="84"/>
      <c r="I344" s="84"/>
      <c r="J344" s="84"/>
    </row>
    <row r="345" spans="1:10" ht="12.75">
      <c r="A345" s="84"/>
      <c r="B345" s="84"/>
      <c r="C345" s="84"/>
      <c r="D345" s="84"/>
      <c r="E345" s="84"/>
      <c r="F345" s="84"/>
      <c r="G345" s="84"/>
      <c r="H345" s="84"/>
      <c r="I345" s="84"/>
      <c r="J345" s="84"/>
    </row>
    <row r="346" spans="1:10" ht="12.75">
      <c r="A346" s="84"/>
      <c r="B346" s="84"/>
      <c r="C346" s="84"/>
      <c r="D346" s="84"/>
      <c r="E346" s="84"/>
      <c r="F346" s="84"/>
      <c r="G346" s="84"/>
      <c r="H346" s="84"/>
      <c r="I346" s="84"/>
      <c r="J346" s="8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C334"/>
  <sheetViews>
    <sheetView zoomScalePageLayoutView="0" workbookViewId="0" topLeftCell="A4">
      <selection activeCell="C17" sqref="C17"/>
    </sheetView>
  </sheetViews>
  <sheetFormatPr defaultColWidth="9.140625" defaultRowHeight="12.75"/>
  <cols>
    <col min="1" max="1" width="39.57421875" style="0" customWidth="1"/>
    <col min="2" max="2" width="9.140625" style="0" hidden="1" customWidth="1"/>
    <col min="4" max="4" width="13.28125" style="0" customWidth="1"/>
    <col min="5" max="8" width="9.140625" style="0" hidden="1" customWidth="1"/>
    <col min="9" max="9" width="10.28125" style="0" customWidth="1"/>
    <col min="10" max="10" width="14.00390625" style="0" customWidth="1"/>
    <col min="11" max="11" width="0.13671875" style="0" hidden="1" customWidth="1"/>
    <col min="12" max="15" width="9.140625" style="0" hidden="1" customWidth="1"/>
  </cols>
  <sheetData>
    <row r="4" s="35" customFormat="1" ht="12.75">
      <c r="A4" s="35" t="s">
        <v>272</v>
      </c>
    </row>
    <row r="5" s="35" customFormat="1" ht="12.75">
      <c r="K5" s="35" t="s">
        <v>273</v>
      </c>
    </row>
    <row r="6" s="35" customFormat="1" ht="12.75">
      <c r="D6" s="35" t="s">
        <v>273</v>
      </c>
    </row>
    <row r="8" spans="1:14" ht="21.75" customHeight="1">
      <c r="A8" s="175" t="s">
        <v>1</v>
      </c>
      <c r="B8" s="22" t="s">
        <v>133</v>
      </c>
      <c r="C8" s="22" t="s">
        <v>271</v>
      </c>
      <c r="D8" s="22" t="s">
        <v>4</v>
      </c>
      <c r="E8" s="22" t="s">
        <v>135</v>
      </c>
      <c r="F8" s="22" t="s">
        <v>136</v>
      </c>
      <c r="G8" s="22" t="s">
        <v>270</v>
      </c>
      <c r="H8" s="22" t="s">
        <v>137</v>
      </c>
      <c r="I8" s="177" t="s">
        <v>134</v>
      </c>
      <c r="J8" s="178" t="s">
        <v>4</v>
      </c>
      <c r="K8" s="178" t="s">
        <v>135</v>
      </c>
      <c r="L8" s="178" t="s">
        <v>136</v>
      </c>
      <c r="M8" s="179" t="s">
        <v>270</v>
      </c>
      <c r="N8" s="178" t="s">
        <v>137</v>
      </c>
    </row>
    <row r="9" spans="1:27" ht="12.75">
      <c r="A9" s="22" t="s">
        <v>355</v>
      </c>
      <c r="B9" s="22"/>
      <c r="C9" s="22" t="s">
        <v>101</v>
      </c>
      <c r="D9" s="22"/>
      <c r="E9" s="22"/>
      <c r="F9" s="22"/>
      <c r="G9" s="22"/>
      <c r="H9" s="22"/>
      <c r="I9" s="177" t="s">
        <v>12</v>
      </c>
      <c r="J9" s="178"/>
      <c r="K9" s="178"/>
      <c r="L9" s="178"/>
      <c r="M9" s="179"/>
      <c r="N9" s="178"/>
      <c r="P9" s="185"/>
      <c r="Q9" s="185"/>
      <c r="R9" s="185"/>
      <c r="S9" s="185"/>
      <c r="T9" s="185"/>
      <c r="U9" s="185"/>
      <c r="V9" s="185"/>
      <c r="W9" s="185"/>
      <c r="X9" s="214"/>
      <c r="Y9" s="215"/>
      <c r="Z9" s="84"/>
      <c r="AA9" s="84"/>
    </row>
    <row r="10" spans="1:27" ht="12.75">
      <c r="A10" s="157" t="s">
        <v>176</v>
      </c>
      <c r="B10" s="153" t="s">
        <v>153</v>
      </c>
      <c r="C10" s="23">
        <v>82.5</v>
      </c>
      <c r="D10" s="155">
        <v>1.81</v>
      </c>
      <c r="E10" s="155">
        <v>9.89</v>
      </c>
      <c r="F10" s="155">
        <v>13.96</v>
      </c>
      <c r="G10" s="155">
        <v>5.59</v>
      </c>
      <c r="H10" s="155">
        <v>186.36</v>
      </c>
      <c r="I10" s="154">
        <v>110</v>
      </c>
      <c r="J10" s="155">
        <v>2.41</v>
      </c>
      <c r="K10" s="161">
        <v>27.55</v>
      </c>
      <c r="L10" s="161">
        <v>27.55</v>
      </c>
      <c r="M10" s="161">
        <v>7.85</v>
      </c>
      <c r="N10" s="161">
        <v>387.84</v>
      </c>
      <c r="P10" s="84"/>
      <c r="Q10" s="146"/>
      <c r="R10" s="146"/>
      <c r="S10" s="205"/>
      <c r="T10" s="146"/>
      <c r="U10" s="146"/>
      <c r="V10" s="146"/>
      <c r="W10" s="146"/>
      <c r="X10" s="210"/>
      <c r="Y10" s="209"/>
      <c r="Z10" s="84"/>
      <c r="AA10" s="84"/>
    </row>
    <row r="11" spans="1:27" ht="12.75">
      <c r="A11" s="157" t="s">
        <v>141</v>
      </c>
      <c r="B11" s="23" t="s">
        <v>156</v>
      </c>
      <c r="C11" s="23">
        <v>20</v>
      </c>
      <c r="D11" s="155">
        <v>0.05</v>
      </c>
      <c r="E11" s="155">
        <v>0.47</v>
      </c>
      <c r="F11" s="155">
        <v>3.48</v>
      </c>
      <c r="G11" s="155">
        <v>1.9</v>
      </c>
      <c r="H11" s="155">
        <v>40.57</v>
      </c>
      <c r="I11" s="160">
        <v>40</v>
      </c>
      <c r="J11" s="155">
        <v>0.05</v>
      </c>
      <c r="K11" s="161">
        <v>1.48</v>
      </c>
      <c r="L11" s="161">
        <v>0.26</v>
      </c>
      <c r="M11" s="161">
        <v>10.26</v>
      </c>
      <c r="N11" s="161">
        <v>43.4</v>
      </c>
      <c r="P11" s="84"/>
      <c r="Q11" s="146"/>
      <c r="R11" s="146"/>
      <c r="S11" s="205"/>
      <c r="T11" s="146"/>
      <c r="U11" s="146"/>
      <c r="V11" s="146"/>
      <c r="W11" s="146"/>
      <c r="X11" s="210"/>
      <c r="Y11" s="209"/>
      <c r="Z11" s="84"/>
      <c r="AA11" s="84"/>
    </row>
    <row r="12" spans="1:27" ht="12.75">
      <c r="A12" s="157" t="s">
        <v>143</v>
      </c>
      <c r="B12" s="159" t="s">
        <v>202</v>
      </c>
      <c r="C12" s="23">
        <v>75</v>
      </c>
      <c r="D12" s="155">
        <v>0.1</v>
      </c>
      <c r="E12" s="155">
        <v>1.52</v>
      </c>
      <c r="F12" s="155">
        <v>2.24</v>
      </c>
      <c r="G12" s="155">
        <v>13.75</v>
      </c>
      <c r="H12" s="155">
        <v>80.28</v>
      </c>
      <c r="I12" s="160">
        <v>75</v>
      </c>
      <c r="J12" s="155">
        <v>0.1</v>
      </c>
      <c r="K12" s="161">
        <v>4.54</v>
      </c>
      <c r="L12" s="161">
        <v>4.11</v>
      </c>
      <c r="M12" s="161">
        <v>24.95</v>
      </c>
      <c r="N12" s="161">
        <v>152.16</v>
      </c>
      <c r="P12" s="84"/>
      <c r="Q12" s="146"/>
      <c r="R12" s="146"/>
      <c r="S12" s="205"/>
      <c r="T12" s="146"/>
      <c r="U12" s="146"/>
      <c r="V12" s="146"/>
      <c r="W12" s="146"/>
      <c r="X12" s="210"/>
      <c r="Y12" s="209"/>
      <c r="Z12" s="84"/>
      <c r="AA12" s="84"/>
    </row>
    <row r="13" spans="1:27" ht="12.75">
      <c r="A13" s="157" t="s">
        <v>178</v>
      </c>
      <c r="B13" s="159" t="s">
        <v>204</v>
      </c>
      <c r="C13" s="23">
        <v>100</v>
      </c>
      <c r="D13" s="155">
        <v>0.4</v>
      </c>
      <c r="E13" s="155">
        <v>4.9</v>
      </c>
      <c r="F13" s="155">
        <v>0.2</v>
      </c>
      <c r="G13" s="155">
        <v>15.8</v>
      </c>
      <c r="H13" s="155">
        <v>64</v>
      </c>
      <c r="I13" s="160">
        <v>100</v>
      </c>
      <c r="J13" s="161">
        <v>0.4</v>
      </c>
      <c r="K13" s="155">
        <v>3.01</v>
      </c>
      <c r="L13" s="155">
        <v>3.74</v>
      </c>
      <c r="M13" s="155">
        <v>9.13</v>
      </c>
      <c r="N13" s="155">
        <v>68.54</v>
      </c>
      <c r="P13" s="84"/>
      <c r="Q13" s="146"/>
      <c r="R13" s="146"/>
      <c r="S13" s="205"/>
      <c r="T13" s="146"/>
      <c r="U13" s="146"/>
      <c r="V13" s="146"/>
      <c r="W13" s="146"/>
      <c r="X13" s="146"/>
      <c r="Y13" s="205"/>
      <c r="Z13" s="84"/>
      <c r="AA13" s="84"/>
    </row>
    <row r="14" spans="1:27" ht="12.75">
      <c r="A14" s="157" t="s">
        <v>38</v>
      </c>
      <c r="B14" s="159"/>
      <c r="C14" s="23">
        <v>200</v>
      </c>
      <c r="D14" s="161">
        <v>0.61</v>
      </c>
      <c r="E14" s="161">
        <v>1.19</v>
      </c>
      <c r="F14" s="161">
        <v>0.26</v>
      </c>
      <c r="G14" s="161">
        <v>37.97</v>
      </c>
      <c r="H14" s="161">
        <v>150.35</v>
      </c>
      <c r="I14" s="159">
        <v>200</v>
      </c>
      <c r="J14" s="161">
        <v>0.61</v>
      </c>
      <c r="K14" s="161">
        <v>0.76</v>
      </c>
      <c r="L14" s="161">
        <v>0.1</v>
      </c>
      <c r="M14" s="161">
        <v>24.76</v>
      </c>
      <c r="N14" s="161">
        <v>105</v>
      </c>
      <c r="P14" s="84"/>
      <c r="Q14" s="146"/>
      <c r="R14" s="146"/>
      <c r="S14" s="205"/>
      <c r="T14" s="146"/>
      <c r="U14" s="146"/>
      <c r="V14" s="146"/>
      <c r="W14" s="146"/>
      <c r="X14" s="208"/>
      <c r="Y14" s="209"/>
      <c r="Z14" s="84"/>
      <c r="AA14" s="84"/>
    </row>
    <row r="15" spans="1:27" ht="12.75">
      <c r="A15" s="157" t="s">
        <v>147</v>
      </c>
      <c r="B15" s="164"/>
      <c r="C15" s="23">
        <v>100</v>
      </c>
      <c r="D15" s="161">
        <v>0.43</v>
      </c>
      <c r="E15" s="161">
        <v>2.28</v>
      </c>
      <c r="F15" s="161">
        <v>0.9</v>
      </c>
      <c r="G15" s="161">
        <v>41.82</v>
      </c>
      <c r="H15" s="161">
        <v>168</v>
      </c>
      <c r="I15" s="160">
        <v>100</v>
      </c>
      <c r="J15" s="161">
        <v>0.43</v>
      </c>
      <c r="K15" s="161">
        <v>1.52</v>
      </c>
      <c r="L15" s="161">
        <v>0.6</v>
      </c>
      <c r="M15" s="161">
        <v>27.88</v>
      </c>
      <c r="N15" s="161">
        <v>112</v>
      </c>
      <c r="P15" s="84"/>
      <c r="Q15" s="146"/>
      <c r="R15" s="146"/>
      <c r="S15" s="205"/>
      <c r="T15" s="146"/>
      <c r="U15" s="146"/>
      <c r="V15" s="146"/>
      <c r="W15" s="146"/>
      <c r="X15" s="210"/>
      <c r="Y15" s="209"/>
      <c r="Z15" s="84"/>
      <c r="AA15" s="84"/>
    </row>
    <row r="16" spans="1:27" s="35" customFormat="1" ht="12.75">
      <c r="A16" s="175" t="s">
        <v>148</v>
      </c>
      <c r="B16" s="193"/>
      <c r="C16" s="165"/>
      <c r="D16" s="166">
        <f>SUM(D10:D15)</f>
        <v>3.4000000000000004</v>
      </c>
      <c r="E16" s="166">
        <f>SUM(E10:E15)</f>
        <v>20.250000000000004</v>
      </c>
      <c r="F16" s="166">
        <f>SUM(F10:F15)</f>
        <v>21.04</v>
      </c>
      <c r="G16" s="166">
        <f>SUM(G10:G15)</f>
        <v>116.83000000000001</v>
      </c>
      <c r="H16" s="166">
        <f>SUM(H10:H15)</f>
        <v>689.5600000000001</v>
      </c>
      <c r="I16" s="164"/>
      <c r="J16" s="169">
        <f>SUM(J10:J15)</f>
        <v>4</v>
      </c>
      <c r="K16" s="169">
        <f>SUM(K10:K15)</f>
        <v>38.86</v>
      </c>
      <c r="L16" s="169">
        <f>SUM(L10:L15)</f>
        <v>36.36000000000001</v>
      </c>
      <c r="M16" s="169">
        <f>SUM(M10:M15)</f>
        <v>104.83</v>
      </c>
      <c r="N16" s="169">
        <f>SUM(N10:N15)</f>
        <v>868.9399999999999</v>
      </c>
      <c r="P16" s="268"/>
      <c r="Q16" s="269"/>
      <c r="R16" s="269"/>
      <c r="S16" s="270"/>
      <c r="T16" s="269"/>
      <c r="U16" s="269"/>
      <c r="V16" s="269"/>
      <c r="W16" s="269"/>
      <c r="X16" s="271"/>
      <c r="Y16" s="272"/>
      <c r="Z16" s="88"/>
      <c r="AA16" s="88"/>
    </row>
    <row r="17" spans="1:27" s="35" customFormat="1" ht="12.75">
      <c r="A17" s="22" t="s">
        <v>356</v>
      </c>
      <c r="B17" s="22"/>
      <c r="C17" s="22"/>
      <c r="D17" s="176"/>
      <c r="E17" s="22"/>
      <c r="F17" s="22"/>
      <c r="G17" s="22"/>
      <c r="H17" s="22"/>
      <c r="I17" s="164"/>
      <c r="J17" s="169"/>
      <c r="K17" s="169"/>
      <c r="L17" s="169"/>
      <c r="M17" s="169"/>
      <c r="N17" s="169"/>
      <c r="P17" s="88"/>
      <c r="Q17" s="185"/>
      <c r="R17" s="185"/>
      <c r="S17" s="186"/>
      <c r="T17" s="185"/>
      <c r="U17" s="185"/>
      <c r="V17" s="185"/>
      <c r="W17" s="185"/>
      <c r="X17" s="193"/>
      <c r="Y17" s="194"/>
      <c r="Z17" s="88"/>
      <c r="AA17" s="88"/>
    </row>
    <row r="18" spans="1:27" ht="12.75">
      <c r="A18" s="157" t="s">
        <v>180</v>
      </c>
      <c r="B18" s="153" t="s">
        <v>200</v>
      </c>
      <c r="C18" s="23" t="s">
        <v>182</v>
      </c>
      <c r="D18" s="155">
        <v>1.79</v>
      </c>
      <c r="E18" s="155"/>
      <c r="F18" s="155"/>
      <c r="G18" s="155"/>
      <c r="H18" s="155"/>
      <c r="I18" s="167" t="s">
        <v>248</v>
      </c>
      <c r="J18" s="155">
        <v>2.03</v>
      </c>
      <c r="K18" s="157"/>
      <c r="L18" s="157"/>
      <c r="M18" s="157"/>
      <c r="N18" s="157"/>
      <c r="P18" s="84"/>
      <c r="Q18" s="146"/>
      <c r="R18" s="146"/>
      <c r="S18" s="205"/>
      <c r="T18" s="146"/>
      <c r="U18" s="146"/>
      <c r="V18" s="146"/>
      <c r="W18" s="146"/>
      <c r="X18" s="84"/>
      <c r="Y18" s="84"/>
      <c r="Z18" s="84"/>
      <c r="AA18" s="84"/>
    </row>
    <row r="19" spans="1:27" ht="12.75">
      <c r="A19" s="157" t="s">
        <v>171</v>
      </c>
      <c r="B19" s="153" t="s">
        <v>153</v>
      </c>
      <c r="C19" s="23">
        <v>75</v>
      </c>
      <c r="D19" s="155">
        <v>0.1</v>
      </c>
      <c r="E19" s="155"/>
      <c r="F19" s="155"/>
      <c r="G19" s="155"/>
      <c r="H19" s="155"/>
      <c r="I19" s="23">
        <v>75</v>
      </c>
      <c r="J19" s="155">
        <v>0.1</v>
      </c>
      <c r="K19" s="155">
        <v>30.39</v>
      </c>
      <c r="L19" s="155">
        <v>20.74</v>
      </c>
      <c r="M19" s="155">
        <v>11.24</v>
      </c>
      <c r="N19" s="155">
        <v>346.76</v>
      </c>
      <c r="P19" s="84"/>
      <c r="Q19" s="146"/>
      <c r="R19" s="146"/>
      <c r="S19" s="205"/>
      <c r="T19" s="146"/>
      <c r="U19" s="146"/>
      <c r="V19" s="146"/>
      <c r="W19" s="146"/>
      <c r="X19" s="207"/>
      <c r="Y19" s="205"/>
      <c r="Z19" s="84"/>
      <c r="AA19" s="84"/>
    </row>
    <row r="20" spans="1:27" ht="12.75">
      <c r="A20" s="157" t="s">
        <v>183</v>
      </c>
      <c r="B20" s="23" t="s">
        <v>156</v>
      </c>
      <c r="C20" s="23">
        <v>100</v>
      </c>
      <c r="D20" s="155">
        <v>0.35</v>
      </c>
      <c r="E20" s="155"/>
      <c r="F20" s="155"/>
      <c r="G20" s="155"/>
      <c r="H20" s="155"/>
      <c r="I20" s="154">
        <v>100</v>
      </c>
      <c r="J20" s="155">
        <v>0.35</v>
      </c>
      <c r="K20" s="155">
        <v>0.95</v>
      </c>
      <c r="L20" s="155">
        <v>6.95</v>
      </c>
      <c r="M20" s="155">
        <v>3.8</v>
      </c>
      <c r="N20" s="155">
        <v>81.14</v>
      </c>
      <c r="P20" s="84"/>
      <c r="Q20" s="146"/>
      <c r="R20" s="146"/>
      <c r="S20" s="205"/>
      <c r="T20" s="146"/>
      <c r="U20" s="146"/>
      <c r="V20" s="146"/>
      <c r="W20" s="146"/>
      <c r="X20" s="207"/>
      <c r="Y20" s="205"/>
      <c r="Z20" s="84"/>
      <c r="AA20" s="84"/>
    </row>
    <row r="21" spans="1:27" ht="12.75">
      <c r="A21" s="157" t="s">
        <v>38</v>
      </c>
      <c r="B21" s="159" t="s">
        <v>202</v>
      </c>
      <c r="C21" s="23">
        <v>200</v>
      </c>
      <c r="D21" s="155">
        <v>0.6</v>
      </c>
      <c r="E21" s="155"/>
      <c r="F21" s="155"/>
      <c r="G21" s="155"/>
      <c r="H21" s="155"/>
      <c r="I21" s="159">
        <v>200</v>
      </c>
      <c r="J21" s="161">
        <v>0.6</v>
      </c>
      <c r="K21" s="155">
        <v>1.52</v>
      </c>
      <c r="L21" s="155">
        <v>2.24</v>
      </c>
      <c r="M21" s="155">
        <v>13.75</v>
      </c>
      <c r="N21" s="155">
        <v>80.28</v>
      </c>
      <c r="P21" s="84"/>
      <c r="Q21" s="146"/>
      <c r="R21" s="146"/>
      <c r="S21" s="205"/>
      <c r="T21" s="146"/>
      <c r="U21" s="146"/>
      <c r="V21" s="146"/>
      <c r="W21" s="146"/>
      <c r="X21" s="146"/>
      <c r="Y21" s="205"/>
      <c r="Z21" s="84"/>
      <c r="AA21" s="84"/>
    </row>
    <row r="22" spans="1:27" ht="12.75">
      <c r="A22" s="157" t="s">
        <v>185</v>
      </c>
      <c r="B22" s="159" t="s">
        <v>204</v>
      </c>
      <c r="C22" s="23">
        <v>25</v>
      </c>
      <c r="D22" s="155">
        <v>0.36</v>
      </c>
      <c r="E22" s="161"/>
      <c r="F22" s="161"/>
      <c r="G22" s="161"/>
      <c r="H22" s="161"/>
      <c r="I22" s="159">
        <v>50</v>
      </c>
      <c r="J22" s="161">
        <v>0.72</v>
      </c>
      <c r="K22" s="155">
        <v>2.8</v>
      </c>
      <c r="L22" s="155"/>
      <c r="M22" s="155">
        <v>1.3</v>
      </c>
      <c r="N22" s="155">
        <v>16</v>
      </c>
      <c r="P22" s="84"/>
      <c r="Q22" s="146"/>
      <c r="R22" s="146"/>
      <c r="S22" s="205"/>
      <c r="T22" s="146"/>
      <c r="U22" s="146"/>
      <c r="V22" s="146"/>
      <c r="W22" s="146"/>
      <c r="X22" s="146"/>
      <c r="Y22" s="205"/>
      <c r="Z22" s="84"/>
      <c r="AA22" s="84"/>
    </row>
    <row r="23" spans="1:27" ht="12.75">
      <c r="A23" s="157" t="s">
        <v>147</v>
      </c>
      <c r="B23" s="159"/>
      <c r="C23" s="23">
        <v>50</v>
      </c>
      <c r="D23" s="155">
        <v>0.2</v>
      </c>
      <c r="E23" s="161"/>
      <c r="F23" s="161"/>
      <c r="G23" s="161"/>
      <c r="H23" s="161"/>
      <c r="I23" s="160">
        <v>50</v>
      </c>
      <c r="J23" s="161">
        <v>0.2</v>
      </c>
      <c r="K23" s="155"/>
      <c r="L23" s="155"/>
      <c r="M23" s="155"/>
      <c r="N23" s="155"/>
      <c r="P23" s="84"/>
      <c r="Q23" s="146"/>
      <c r="R23" s="146"/>
      <c r="S23" s="205"/>
      <c r="T23" s="146"/>
      <c r="U23" s="146"/>
      <c r="V23" s="146"/>
      <c r="W23" s="146"/>
      <c r="X23" s="146"/>
      <c r="Y23" s="205"/>
      <c r="Z23" s="84"/>
      <c r="AA23" s="84"/>
    </row>
    <row r="24" spans="1:27" ht="12.75">
      <c r="A24" s="175" t="s">
        <v>148</v>
      </c>
      <c r="B24" s="164"/>
      <c r="C24" s="165"/>
      <c r="D24" s="166">
        <f>SUM(D18:D23)</f>
        <v>3.4000000000000004</v>
      </c>
      <c r="E24" s="166">
        <f>SUM(E18:E22)</f>
        <v>0</v>
      </c>
      <c r="F24" s="166">
        <f>SUM(F18:F22)</f>
        <v>0</v>
      </c>
      <c r="G24" s="166">
        <f>SUM(G18:G22)</f>
        <v>0</v>
      </c>
      <c r="H24" s="166">
        <f>SUM(H18:H22)</f>
        <v>0</v>
      </c>
      <c r="I24" s="164"/>
      <c r="J24" s="169">
        <f>SUM(J18:J23)</f>
        <v>4</v>
      </c>
      <c r="K24" s="161">
        <v>0.76</v>
      </c>
      <c r="L24" s="161">
        <v>0.1</v>
      </c>
      <c r="M24" s="161">
        <v>24.76</v>
      </c>
      <c r="N24" s="161">
        <v>105</v>
      </c>
      <c r="P24" s="84"/>
      <c r="Q24" s="185"/>
      <c r="R24" s="185"/>
      <c r="S24" s="186"/>
      <c r="T24" s="185"/>
      <c r="U24" s="185"/>
      <c r="V24" s="185"/>
      <c r="W24" s="185"/>
      <c r="X24" s="273"/>
      <c r="Y24" s="274"/>
      <c r="Z24" s="84"/>
      <c r="AA24" s="84"/>
    </row>
    <row r="25" spans="1:27" ht="12.75">
      <c r="A25" s="22" t="s">
        <v>357</v>
      </c>
      <c r="B25" s="23"/>
      <c r="C25" s="23"/>
      <c r="D25" s="155"/>
      <c r="E25" s="23"/>
      <c r="F25" s="23"/>
      <c r="G25" s="23"/>
      <c r="H25" s="23"/>
      <c r="I25" s="160"/>
      <c r="J25" s="161"/>
      <c r="K25" s="161">
        <v>2.28</v>
      </c>
      <c r="L25" s="161">
        <v>0.9</v>
      </c>
      <c r="M25" s="161">
        <v>41.82</v>
      </c>
      <c r="N25" s="161">
        <v>168</v>
      </c>
      <c r="P25" s="212"/>
      <c r="Q25" s="211"/>
      <c r="R25" s="206"/>
      <c r="S25" s="205"/>
      <c r="T25" s="205"/>
      <c r="U25" s="205"/>
      <c r="V25" s="205"/>
      <c r="W25" s="205"/>
      <c r="X25" s="206"/>
      <c r="Y25" s="205"/>
      <c r="Z25" s="84"/>
      <c r="AA25" s="84"/>
    </row>
    <row r="26" spans="1:27" s="35" customFormat="1" ht="12.75">
      <c r="A26" s="152" t="s">
        <v>199</v>
      </c>
      <c r="B26" s="153" t="s">
        <v>153</v>
      </c>
      <c r="C26" s="154">
        <v>50</v>
      </c>
      <c r="D26" s="155">
        <v>1.85</v>
      </c>
      <c r="E26" s="155">
        <v>9.89</v>
      </c>
      <c r="F26" s="155">
        <v>13.96</v>
      </c>
      <c r="G26" s="155">
        <v>5.59</v>
      </c>
      <c r="H26" s="155">
        <v>186.36</v>
      </c>
      <c r="I26" s="154">
        <v>75</v>
      </c>
      <c r="J26" s="155">
        <v>2.45</v>
      </c>
      <c r="K26" s="166">
        <f>SUM(K19:K25)</f>
        <v>38.699999999999996</v>
      </c>
      <c r="L26" s="166">
        <f>SUM(L19:L25)</f>
        <v>30.93</v>
      </c>
      <c r="M26" s="166">
        <f>SUM(M19:M25)</f>
        <v>96.67</v>
      </c>
      <c r="N26" s="166">
        <f>SUM(N19:N25)</f>
        <v>797.18</v>
      </c>
      <c r="P26" s="212"/>
      <c r="Q26" s="146"/>
      <c r="R26" s="206"/>
      <c r="S26" s="205"/>
      <c r="T26" s="205"/>
      <c r="U26" s="205"/>
      <c r="V26" s="205"/>
      <c r="W26" s="205"/>
      <c r="X26" s="206"/>
      <c r="Y26" s="205"/>
      <c r="Z26" s="88"/>
      <c r="AA26" s="88"/>
    </row>
    <row r="27" spans="1:27" s="35" customFormat="1" ht="12.75">
      <c r="A27" s="152" t="s">
        <v>152</v>
      </c>
      <c r="B27" s="23" t="s">
        <v>156</v>
      </c>
      <c r="C27" s="154">
        <v>20</v>
      </c>
      <c r="D27" s="155">
        <v>0.1</v>
      </c>
      <c r="E27" s="155">
        <v>0.47</v>
      </c>
      <c r="F27" s="155">
        <v>3.48</v>
      </c>
      <c r="G27" s="155">
        <v>1.9</v>
      </c>
      <c r="H27" s="155">
        <v>40.57</v>
      </c>
      <c r="I27" s="154">
        <v>20</v>
      </c>
      <c r="J27" s="155">
        <v>0.1</v>
      </c>
      <c r="K27" s="166"/>
      <c r="L27" s="166"/>
      <c r="M27" s="166"/>
      <c r="N27" s="166"/>
      <c r="P27" s="84"/>
      <c r="Q27" s="208"/>
      <c r="R27" s="146"/>
      <c r="S27" s="205"/>
      <c r="T27" s="205"/>
      <c r="U27" s="205"/>
      <c r="V27" s="205"/>
      <c r="W27" s="205"/>
      <c r="X27" s="146"/>
      <c r="Y27" s="205"/>
      <c r="Z27" s="88"/>
      <c r="AA27" s="88"/>
    </row>
    <row r="28" spans="1:27" ht="12.75">
      <c r="A28" s="157" t="s">
        <v>155</v>
      </c>
      <c r="B28" s="159" t="s">
        <v>202</v>
      </c>
      <c r="C28" s="23">
        <v>75</v>
      </c>
      <c r="D28" s="155">
        <v>0.1</v>
      </c>
      <c r="E28" s="155">
        <v>1.52</v>
      </c>
      <c r="F28" s="155">
        <v>2.24</v>
      </c>
      <c r="G28" s="155">
        <v>13.75</v>
      </c>
      <c r="H28" s="155">
        <v>80.28</v>
      </c>
      <c r="I28" s="23">
        <v>75</v>
      </c>
      <c r="J28" s="155">
        <v>0.1</v>
      </c>
      <c r="K28" s="157"/>
      <c r="L28" s="157"/>
      <c r="M28" s="157"/>
      <c r="N28" s="157"/>
      <c r="P28" s="213"/>
      <c r="Q28" s="208"/>
      <c r="R28" s="206"/>
      <c r="S28" s="205"/>
      <c r="T28" s="205"/>
      <c r="U28" s="205"/>
      <c r="V28" s="205"/>
      <c r="W28" s="205"/>
      <c r="X28" s="210"/>
      <c r="Y28" s="209"/>
      <c r="Z28" s="84"/>
      <c r="AA28" s="84"/>
    </row>
    <row r="29" spans="1:27" ht="12.75">
      <c r="A29" s="158" t="s">
        <v>201</v>
      </c>
      <c r="B29" s="159" t="s">
        <v>204</v>
      </c>
      <c r="C29" s="154">
        <v>100</v>
      </c>
      <c r="D29" s="155">
        <v>0.35</v>
      </c>
      <c r="E29" s="155">
        <v>4.9</v>
      </c>
      <c r="F29" s="155">
        <v>0.2</v>
      </c>
      <c r="G29" s="155">
        <v>15.8</v>
      </c>
      <c r="H29" s="155">
        <v>64</v>
      </c>
      <c r="I29" s="160">
        <v>100</v>
      </c>
      <c r="J29" s="161">
        <v>0.35</v>
      </c>
      <c r="K29" s="161">
        <v>19.62</v>
      </c>
      <c r="L29" s="161">
        <v>16.61</v>
      </c>
      <c r="M29" s="161">
        <v>8.47</v>
      </c>
      <c r="N29" s="161">
        <v>259.21</v>
      </c>
      <c r="P29" s="213"/>
      <c r="Q29" s="208"/>
      <c r="R29" s="210"/>
      <c r="S29" s="209"/>
      <c r="T29" s="209"/>
      <c r="U29" s="209"/>
      <c r="V29" s="209"/>
      <c r="W29" s="209"/>
      <c r="X29" s="210"/>
      <c r="Y29" s="209"/>
      <c r="Z29" s="84"/>
      <c r="AA29" s="84"/>
    </row>
    <row r="30" spans="1:27" ht="12.75">
      <c r="A30" s="158" t="s">
        <v>203</v>
      </c>
      <c r="B30" s="159"/>
      <c r="C30" s="160">
        <v>200</v>
      </c>
      <c r="D30" s="161">
        <v>0.4</v>
      </c>
      <c r="E30" s="161">
        <v>1.19</v>
      </c>
      <c r="F30" s="161">
        <v>0.26</v>
      </c>
      <c r="G30" s="161">
        <v>37.97</v>
      </c>
      <c r="H30" s="161">
        <v>150.35</v>
      </c>
      <c r="I30" s="160">
        <v>200</v>
      </c>
      <c r="J30" s="161">
        <v>0.4</v>
      </c>
      <c r="K30" s="155">
        <v>0.71</v>
      </c>
      <c r="L30" s="155">
        <v>5.21</v>
      </c>
      <c r="M30" s="155">
        <v>2.85</v>
      </c>
      <c r="N30" s="155">
        <v>60.86</v>
      </c>
      <c r="P30" s="113"/>
      <c r="Q30" s="193"/>
      <c r="R30" s="210"/>
      <c r="S30" s="209"/>
      <c r="T30" s="209"/>
      <c r="U30" s="209"/>
      <c r="V30" s="209"/>
      <c r="W30" s="209"/>
      <c r="X30" s="210"/>
      <c r="Y30" s="209"/>
      <c r="Z30" s="84"/>
      <c r="AA30" s="84"/>
    </row>
    <row r="31" spans="1:27" ht="12.75">
      <c r="A31" s="162" t="s">
        <v>147</v>
      </c>
      <c r="B31" s="164"/>
      <c r="C31" s="160">
        <v>150</v>
      </c>
      <c r="D31" s="161">
        <v>0.6</v>
      </c>
      <c r="E31" s="161">
        <v>2.28</v>
      </c>
      <c r="F31" s="161">
        <v>0.9</v>
      </c>
      <c r="G31" s="161">
        <v>41.82</v>
      </c>
      <c r="H31" s="161">
        <v>168</v>
      </c>
      <c r="I31" s="160">
        <v>150</v>
      </c>
      <c r="J31" s="161">
        <v>0.6</v>
      </c>
      <c r="K31" s="155">
        <v>1.52</v>
      </c>
      <c r="L31" s="155">
        <v>2.24</v>
      </c>
      <c r="M31" s="155">
        <v>13.75</v>
      </c>
      <c r="N31" s="155">
        <v>80.28</v>
      </c>
      <c r="P31" s="192"/>
      <c r="Q31" s="193"/>
      <c r="R31" s="187"/>
      <c r="S31" s="188"/>
      <c r="T31" s="188"/>
      <c r="U31" s="188"/>
      <c r="V31" s="188"/>
      <c r="W31" s="188"/>
      <c r="X31" s="193"/>
      <c r="Y31" s="194"/>
      <c r="Z31" s="84"/>
      <c r="AA31" s="84"/>
    </row>
    <row r="32" spans="1:27" ht="12.75">
      <c r="A32" s="163" t="s">
        <v>148</v>
      </c>
      <c r="B32" s="193"/>
      <c r="C32" s="165"/>
      <c r="D32" s="166">
        <f>SUM(D26:D31)</f>
        <v>3.4000000000000004</v>
      </c>
      <c r="E32" s="166">
        <f>SUM(E26:E31)</f>
        <v>20.250000000000004</v>
      </c>
      <c r="F32" s="166">
        <f>SUM(F26:F31)</f>
        <v>21.04</v>
      </c>
      <c r="G32" s="166">
        <f>SUM(G26:G31)</f>
        <v>116.83000000000001</v>
      </c>
      <c r="H32" s="166">
        <f>SUM(H26:H31)</f>
        <v>689.5600000000001</v>
      </c>
      <c r="I32" s="164"/>
      <c r="J32" s="169">
        <f>SUM(J26:J31)</f>
        <v>4</v>
      </c>
      <c r="K32" s="161">
        <v>0.76</v>
      </c>
      <c r="L32" s="161">
        <v>0.1</v>
      </c>
      <c r="M32" s="161">
        <v>24.76</v>
      </c>
      <c r="N32" s="161">
        <v>105</v>
      </c>
      <c r="P32" s="185"/>
      <c r="Q32" s="185"/>
      <c r="R32" s="185"/>
      <c r="S32" s="186"/>
      <c r="T32" s="185"/>
      <c r="U32" s="185"/>
      <c r="V32" s="185"/>
      <c r="W32" s="185"/>
      <c r="X32" s="193"/>
      <c r="Y32" s="194"/>
      <c r="Z32" s="84"/>
      <c r="AA32" s="84"/>
    </row>
    <row r="33" spans="1:27" ht="12.75">
      <c r="A33" s="22" t="s">
        <v>358</v>
      </c>
      <c r="B33" s="22"/>
      <c r="C33" s="22"/>
      <c r="D33" s="176"/>
      <c r="E33" s="22"/>
      <c r="F33" s="22"/>
      <c r="G33" s="22"/>
      <c r="H33" s="22"/>
      <c r="I33" s="164"/>
      <c r="J33" s="169"/>
      <c r="K33" s="161">
        <v>2.28</v>
      </c>
      <c r="L33" s="161">
        <v>0.9</v>
      </c>
      <c r="M33" s="161">
        <v>41.82</v>
      </c>
      <c r="N33" s="161">
        <v>168</v>
      </c>
      <c r="P33" s="84"/>
      <c r="Q33" s="211"/>
      <c r="R33" s="146"/>
      <c r="S33" s="205"/>
      <c r="T33" s="205"/>
      <c r="U33" s="205"/>
      <c r="V33" s="205"/>
      <c r="W33" s="205"/>
      <c r="X33" s="207"/>
      <c r="Y33" s="205"/>
      <c r="Z33" s="84"/>
      <c r="AA33" s="84"/>
    </row>
    <row r="34" spans="1:27" s="35" customFormat="1" ht="12.75">
      <c r="A34" s="157" t="s">
        <v>186</v>
      </c>
      <c r="B34" s="153" t="s">
        <v>200</v>
      </c>
      <c r="C34" s="23" t="s">
        <v>151</v>
      </c>
      <c r="D34" s="155">
        <v>1.8</v>
      </c>
      <c r="E34" s="155">
        <v>9.89</v>
      </c>
      <c r="F34" s="155">
        <v>13.96</v>
      </c>
      <c r="G34" s="155">
        <v>5.59</v>
      </c>
      <c r="H34" s="155">
        <v>186.36</v>
      </c>
      <c r="I34" s="167" t="s">
        <v>192</v>
      </c>
      <c r="J34" s="155">
        <v>2.34</v>
      </c>
      <c r="K34" s="169">
        <f>SUM(K29:K33)</f>
        <v>24.890000000000004</v>
      </c>
      <c r="L34" s="169">
        <f>SUM(L29:L33)</f>
        <v>25.060000000000002</v>
      </c>
      <c r="M34" s="169">
        <f>SUM(M29:M33)</f>
        <v>91.65</v>
      </c>
      <c r="N34" s="169">
        <f>SUM(N29:N33)</f>
        <v>673.35</v>
      </c>
      <c r="P34" s="84"/>
      <c r="Q34" s="211"/>
      <c r="R34" s="146"/>
      <c r="S34" s="205"/>
      <c r="T34" s="205"/>
      <c r="U34" s="205"/>
      <c r="V34" s="205"/>
      <c r="W34" s="205"/>
      <c r="X34" s="207"/>
      <c r="Y34" s="205"/>
      <c r="Z34" s="88"/>
      <c r="AA34" s="88"/>
    </row>
    <row r="35" spans="1:27" s="35" customFormat="1" ht="12.75">
      <c r="A35" s="157" t="s">
        <v>188</v>
      </c>
      <c r="B35" s="153" t="s">
        <v>153</v>
      </c>
      <c r="C35" s="23" t="s">
        <v>161</v>
      </c>
      <c r="D35" s="155">
        <v>0.11</v>
      </c>
      <c r="E35" s="155">
        <v>0.47</v>
      </c>
      <c r="F35" s="155">
        <v>3.48</v>
      </c>
      <c r="G35" s="155">
        <v>1.9</v>
      </c>
      <c r="H35" s="155">
        <v>40.57</v>
      </c>
      <c r="I35" s="167" t="s">
        <v>154</v>
      </c>
      <c r="J35" s="155">
        <v>0.17</v>
      </c>
      <c r="K35" s="169"/>
      <c r="L35" s="169"/>
      <c r="M35" s="169"/>
      <c r="N35" s="169"/>
      <c r="P35" s="84"/>
      <c r="Q35" s="146"/>
      <c r="R35" s="146"/>
      <c r="S35" s="205"/>
      <c r="T35" s="205"/>
      <c r="U35" s="205"/>
      <c r="V35" s="205"/>
      <c r="W35" s="205"/>
      <c r="X35" s="207"/>
      <c r="Y35" s="205"/>
      <c r="Z35" s="88"/>
      <c r="AA35" s="88"/>
    </row>
    <row r="36" spans="1:27" ht="12.75">
      <c r="A36" s="157" t="s">
        <v>190</v>
      </c>
      <c r="B36" s="23" t="s">
        <v>156</v>
      </c>
      <c r="C36" s="23" t="s">
        <v>192</v>
      </c>
      <c r="D36" s="155">
        <v>0.3</v>
      </c>
      <c r="E36" s="155">
        <v>1.52</v>
      </c>
      <c r="F36" s="155">
        <v>2.24</v>
      </c>
      <c r="G36" s="155">
        <v>13.75</v>
      </c>
      <c r="H36" s="155">
        <v>80.28</v>
      </c>
      <c r="I36" s="167" t="s">
        <v>192</v>
      </c>
      <c r="J36" s="155">
        <v>0.3</v>
      </c>
      <c r="K36" s="157"/>
      <c r="L36" s="157"/>
      <c r="M36" s="157"/>
      <c r="N36" s="157"/>
      <c r="P36" s="84"/>
      <c r="Q36" s="208"/>
      <c r="R36" s="146"/>
      <c r="S36" s="205"/>
      <c r="T36" s="205"/>
      <c r="U36" s="205"/>
      <c r="V36" s="205"/>
      <c r="W36" s="205"/>
      <c r="X36" s="210"/>
      <c r="Y36" s="209"/>
      <c r="Z36" s="84"/>
      <c r="AA36" s="84"/>
    </row>
    <row r="37" spans="1:27" ht="12.75">
      <c r="A37" s="157" t="s">
        <v>147</v>
      </c>
      <c r="B37" s="159" t="s">
        <v>202</v>
      </c>
      <c r="C37" s="23">
        <v>100</v>
      </c>
      <c r="D37" s="155">
        <v>0.43</v>
      </c>
      <c r="E37" s="155">
        <v>4.9</v>
      </c>
      <c r="F37" s="155">
        <v>0.2</v>
      </c>
      <c r="G37" s="155">
        <v>15.8</v>
      </c>
      <c r="H37" s="155">
        <v>64</v>
      </c>
      <c r="I37" s="160">
        <v>100</v>
      </c>
      <c r="J37" s="161">
        <v>0.43</v>
      </c>
      <c r="K37" s="182">
        <v>17.355</v>
      </c>
      <c r="L37" s="182">
        <v>8.16</v>
      </c>
      <c r="M37" s="182">
        <v>84.52</v>
      </c>
      <c r="N37" s="182">
        <v>473.685</v>
      </c>
      <c r="P37" s="84"/>
      <c r="Q37" s="208"/>
      <c r="R37" s="146"/>
      <c r="S37" s="205"/>
      <c r="T37" s="209"/>
      <c r="U37" s="209"/>
      <c r="V37" s="209"/>
      <c r="W37" s="209"/>
      <c r="X37" s="208"/>
      <c r="Y37" s="209"/>
      <c r="Z37" s="84"/>
      <c r="AA37" s="84"/>
    </row>
    <row r="38" spans="1:27" ht="12.75">
      <c r="A38" s="157" t="s">
        <v>193</v>
      </c>
      <c r="B38" s="159" t="s">
        <v>204</v>
      </c>
      <c r="C38" s="23">
        <v>50</v>
      </c>
      <c r="D38" s="155">
        <v>0.76</v>
      </c>
      <c r="E38" s="161">
        <v>1.19</v>
      </c>
      <c r="F38" s="161">
        <v>0.26</v>
      </c>
      <c r="G38" s="161">
        <v>37.97</v>
      </c>
      <c r="H38" s="161">
        <v>150.35</v>
      </c>
      <c r="I38" s="159">
        <v>50</v>
      </c>
      <c r="J38" s="161">
        <v>0.76</v>
      </c>
      <c r="K38" s="182">
        <v>0.48</v>
      </c>
      <c r="L38" s="182">
        <v>17.4</v>
      </c>
      <c r="M38" s="182">
        <v>0.6</v>
      </c>
      <c r="N38" s="182">
        <v>160.22</v>
      </c>
      <c r="P38" s="192"/>
      <c r="Q38" s="193"/>
      <c r="R38" s="187"/>
      <c r="S38" s="188"/>
      <c r="T38" s="188"/>
      <c r="U38" s="188"/>
      <c r="V38" s="188"/>
      <c r="W38" s="188"/>
      <c r="X38" s="193"/>
      <c r="Y38" s="194"/>
      <c r="Z38" s="84"/>
      <c r="AA38" s="84"/>
    </row>
    <row r="39" spans="1:27" ht="12.75">
      <c r="A39" s="163" t="s">
        <v>148</v>
      </c>
      <c r="B39" s="164"/>
      <c r="C39" s="165"/>
      <c r="D39" s="166">
        <f>SUM(D34:D38)</f>
        <v>3.4000000000000004</v>
      </c>
      <c r="E39" s="166">
        <f>SUM(E34:E38)</f>
        <v>17.970000000000002</v>
      </c>
      <c r="F39" s="166">
        <f>SUM(F34:F38)</f>
        <v>20.14</v>
      </c>
      <c r="G39" s="166">
        <f>SUM(G34:G38)</f>
        <v>75.01</v>
      </c>
      <c r="H39" s="166">
        <f>SUM(H34:H38)</f>
        <v>521.5600000000001</v>
      </c>
      <c r="I39" s="164"/>
      <c r="J39" s="169">
        <f>SUM(J34:J38)</f>
        <v>4</v>
      </c>
      <c r="K39" s="161">
        <v>0.76</v>
      </c>
      <c r="L39" s="161">
        <v>0.1</v>
      </c>
      <c r="M39" s="161">
        <v>24.76</v>
      </c>
      <c r="N39" s="161">
        <v>105</v>
      </c>
      <c r="P39" s="84"/>
      <c r="Q39" s="146"/>
      <c r="R39" s="146"/>
      <c r="S39" s="205"/>
      <c r="T39" s="146"/>
      <c r="U39" s="146"/>
      <c r="V39" s="146"/>
      <c r="W39" s="146"/>
      <c r="X39" s="208"/>
      <c r="Y39" s="209"/>
      <c r="Z39" s="84"/>
      <c r="AA39" s="84"/>
    </row>
    <row r="40" spans="1:27" ht="12.75">
      <c r="A40" s="22" t="s">
        <v>359</v>
      </c>
      <c r="B40" s="164"/>
      <c r="C40" s="164"/>
      <c r="D40" s="169"/>
      <c r="E40" s="169"/>
      <c r="F40" s="169"/>
      <c r="G40" s="169"/>
      <c r="H40" s="169"/>
      <c r="I40" s="164"/>
      <c r="J40" s="169"/>
      <c r="K40" s="161">
        <v>1.52</v>
      </c>
      <c r="L40" s="161">
        <v>0.6</v>
      </c>
      <c r="M40" s="161">
        <v>27.88</v>
      </c>
      <c r="N40" s="161">
        <v>112</v>
      </c>
      <c r="P40" s="88"/>
      <c r="Q40" s="185"/>
      <c r="R40" s="185"/>
      <c r="S40" s="186"/>
      <c r="T40" s="185"/>
      <c r="U40" s="185"/>
      <c r="V40" s="185"/>
      <c r="W40" s="185"/>
      <c r="X40" s="276"/>
      <c r="Y40" s="274"/>
      <c r="Z40" s="84"/>
      <c r="AA40" s="84"/>
    </row>
    <row r="41" spans="1:27" s="35" customFormat="1" ht="12.75">
      <c r="A41" s="158" t="s">
        <v>242</v>
      </c>
      <c r="B41" s="23" t="s">
        <v>236</v>
      </c>
      <c r="C41" s="154" t="s">
        <v>244</v>
      </c>
      <c r="D41" s="155">
        <v>1.75</v>
      </c>
      <c r="E41" s="23">
        <v>11.24</v>
      </c>
      <c r="F41" s="23">
        <v>12.59</v>
      </c>
      <c r="G41" s="23">
        <v>2.25</v>
      </c>
      <c r="H41" s="23">
        <v>166.32</v>
      </c>
      <c r="I41" s="154" t="s">
        <v>249</v>
      </c>
      <c r="J41" s="161">
        <v>2.35</v>
      </c>
      <c r="K41" s="166">
        <f>SUM(K37:K40)</f>
        <v>20.115000000000002</v>
      </c>
      <c r="L41" s="166">
        <f>SUM(L37:L40)</f>
        <v>26.26</v>
      </c>
      <c r="M41" s="166">
        <f>SUM(M37:M40)</f>
        <v>137.76</v>
      </c>
      <c r="N41" s="166">
        <f>SUM(N37:N40)</f>
        <v>850.905</v>
      </c>
      <c r="P41" s="213"/>
      <c r="Q41" s="185"/>
      <c r="R41" s="185"/>
      <c r="S41" s="186"/>
      <c r="T41" s="185"/>
      <c r="U41" s="185"/>
      <c r="V41" s="185"/>
      <c r="W41" s="185"/>
      <c r="X41" s="187"/>
      <c r="Y41" s="188"/>
      <c r="Z41" s="88"/>
      <c r="AA41" s="88"/>
    </row>
    <row r="42" spans="1:27" s="35" customFormat="1" ht="12.75">
      <c r="A42" s="173" t="s">
        <v>152</v>
      </c>
      <c r="B42" s="23" t="s">
        <v>153</v>
      </c>
      <c r="C42" s="170" t="s">
        <v>161</v>
      </c>
      <c r="D42" s="155">
        <v>0.15</v>
      </c>
      <c r="E42" s="23">
        <v>0.47</v>
      </c>
      <c r="F42" s="23">
        <v>3.48</v>
      </c>
      <c r="G42" s="23">
        <v>1.9</v>
      </c>
      <c r="H42" s="23">
        <v>40.57</v>
      </c>
      <c r="I42" s="167" t="s">
        <v>154</v>
      </c>
      <c r="J42" s="161">
        <v>0.15</v>
      </c>
      <c r="K42" s="166"/>
      <c r="L42" s="166"/>
      <c r="M42" s="166"/>
      <c r="N42" s="166"/>
      <c r="P42" s="219"/>
      <c r="Q42" s="185"/>
      <c r="R42" s="269"/>
      <c r="S42" s="270"/>
      <c r="T42" s="269"/>
      <c r="U42" s="269"/>
      <c r="V42" s="269"/>
      <c r="W42" s="269"/>
      <c r="X42" s="269"/>
      <c r="Y42" s="270"/>
      <c r="Z42" s="88"/>
      <c r="AA42" s="88"/>
    </row>
    <row r="43" spans="1:27" ht="12.75">
      <c r="A43" s="158" t="s">
        <v>245</v>
      </c>
      <c r="B43" s="23" t="s">
        <v>172</v>
      </c>
      <c r="C43" s="154">
        <v>100</v>
      </c>
      <c r="D43" s="155">
        <v>0.3</v>
      </c>
      <c r="E43" s="23">
        <v>1.72</v>
      </c>
      <c r="F43" s="23">
        <v>0.35</v>
      </c>
      <c r="G43" s="23">
        <v>12.77</v>
      </c>
      <c r="H43" s="23">
        <v>60.45</v>
      </c>
      <c r="I43" s="154">
        <v>100</v>
      </c>
      <c r="J43" s="161">
        <v>0.3</v>
      </c>
      <c r="K43" s="157"/>
      <c r="L43" s="157"/>
      <c r="M43" s="157"/>
      <c r="N43" s="157"/>
      <c r="P43" s="213"/>
      <c r="Q43" s="146"/>
      <c r="R43" s="146"/>
      <c r="S43" s="205"/>
      <c r="T43" s="146"/>
      <c r="U43" s="146"/>
      <c r="V43" s="146"/>
      <c r="W43" s="146"/>
      <c r="X43" s="146"/>
      <c r="Y43" s="84"/>
      <c r="Z43" s="84"/>
      <c r="AA43" s="84"/>
    </row>
    <row r="44" spans="1:27" ht="12.75">
      <c r="A44" s="162" t="s">
        <v>38</v>
      </c>
      <c r="B44" s="23" t="s">
        <v>238</v>
      </c>
      <c r="C44" s="159">
        <v>200</v>
      </c>
      <c r="D44" s="155">
        <v>0.6</v>
      </c>
      <c r="E44" s="23">
        <v>1.05</v>
      </c>
      <c r="F44" s="23">
        <v>0.27</v>
      </c>
      <c r="G44" s="23">
        <v>5.23</v>
      </c>
      <c r="H44" s="23">
        <v>22.39</v>
      </c>
      <c r="I44" s="159">
        <v>200</v>
      </c>
      <c r="J44" s="155">
        <v>0.6</v>
      </c>
      <c r="K44" s="155">
        <v>21.96</v>
      </c>
      <c r="L44" s="155">
        <v>23.6</v>
      </c>
      <c r="M44" s="155">
        <v>6.89</v>
      </c>
      <c r="N44" s="155">
        <v>329.68</v>
      </c>
      <c r="P44" s="113"/>
      <c r="Q44" s="146"/>
      <c r="R44" s="146"/>
      <c r="S44" s="205"/>
      <c r="T44" s="146"/>
      <c r="U44" s="146"/>
      <c r="V44" s="146"/>
      <c r="W44" s="146"/>
      <c r="X44" s="206"/>
      <c r="Y44" s="205"/>
      <c r="Z44" s="84"/>
      <c r="AA44" s="84"/>
    </row>
    <row r="45" spans="1:27" ht="12.75">
      <c r="A45" s="162" t="s">
        <v>147</v>
      </c>
      <c r="B45" s="23"/>
      <c r="C45" s="160">
        <v>150</v>
      </c>
      <c r="D45" s="155">
        <v>0.6</v>
      </c>
      <c r="E45" s="23">
        <v>0.76</v>
      </c>
      <c r="F45" s="23">
        <v>0.1</v>
      </c>
      <c r="G45" s="23">
        <v>24.76</v>
      </c>
      <c r="H45" s="23">
        <v>105</v>
      </c>
      <c r="I45" s="160">
        <v>150</v>
      </c>
      <c r="J45" s="161">
        <v>0.6</v>
      </c>
      <c r="K45" s="155">
        <v>0.95</v>
      </c>
      <c r="L45" s="155">
        <v>6.95</v>
      </c>
      <c r="M45" s="155">
        <v>3.8</v>
      </c>
      <c r="N45" s="155">
        <v>81.14</v>
      </c>
      <c r="P45" s="113"/>
      <c r="Q45" s="146"/>
      <c r="R45" s="146"/>
      <c r="S45" s="205"/>
      <c r="T45" s="146"/>
      <c r="U45" s="146"/>
      <c r="V45" s="146"/>
      <c r="W45" s="146"/>
      <c r="X45" s="207"/>
      <c r="Y45" s="205"/>
      <c r="Z45" s="84"/>
      <c r="AA45" s="84"/>
    </row>
    <row r="46" spans="1:27" ht="12.75">
      <c r="A46" s="163" t="s">
        <v>148</v>
      </c>
      <c r="B46" s="23"/>
      <c r="C46" s="23"/>
      <c r="D46" s="176">
        <f>SUM(D41:D45)</f>
        <v>3.4</v>
      </c>
      <c r="E46" s="22">
        <v>2.28</v>
      </c>
      <c r="F46" s="22">
        <v>0.9</v>
      </c>
      <c r="G46" s="22">
        <v>41.82</v>
      </c>
      <c r="H46" s="22">
        <v>168</v>
      </c>
      <c r="I46" s="229"/>
      <c r="J46" s="228">
        <f>SUM(J41:J45)</f>
        <v>4</v>
      </c>
      <c r="K46" s="155">
        <v>1.72</v>
      </c>
      <c r="L46" s="155">
        <v>0.35</v>
      </c>
      <c r="M46" s="155">
        <v>12.77</v>
      </c>
      <c r="N46" s="155">
        <v>60.45</v>
      </c>
      <c r="P46" s="192"/>
      <c r="Q46" s="146"/>
      <c r="R46" s="146"/>
      <c r="S46" s="205"/>
      <c r="T46" s="146"/>
      <c r="U46" s="146"/>
      <c r="V46" s="146"/>
      <c r="W46" s="146"/>
      <c r="X46" s="146"/>
      <c r="Y46" s="205"/>
      <c r="Z46" s="84"/>
      <c r="AA46" s="84"/>
    </row>
    <row r="47" spans="1:27" s="35" customFormat="1" ht="17.25" customHeight="1">
      <c r="A47" s="88"/>
      <c r="B47" s="185"/>
      <c r="C47" s="185"/>
      <c r="D47" s="186"/>
      <c r="E47" s="185"/>
      <c r="F47" s="185"/>
      <c r="G47" s="185"/>
      <c r="H47" s="185"/>
      <c r="I47" s="187"/>
      <c r="J47" s="188"/>
      <c r="K47" s="183"/>
      <c r="L47" s="166"/>
      <c r="M47" s="166"/>
      <c r="N47" s="166"/>
      <c r="P47" s="88"/>
      <c r="Q47" s="185"/>
      <c r="R47" s="185"/>
      <c r="S47" s="186"/>
      <c r="T47" s="185"/>
      <c r="U47" s="185"/>
      <c r="V47" s="185"/>
      <c r="W47" s="185"/>
      <c r="X47" s="187"/>
      <c r="Y47" s="188"/>
      <c r="Z47" s="88"/>
      <c r="AA47" s="88"/>
    </row>
    <row r="48" spans="1:27" s="35" customFormat="1" ht="16.5" customHeight="1">
      <c r="A48" s="88" t="s">
        <v>274</v>
      </c>
      <c r="B48" s="185"/>
      <c r="C48" s="185"/>
      <c r="D48" s="186"/>
      <c r="E48" s="185"/>
      <c r="F48" s="185"/>
      <c r="G48" s="185"/>
      <c r="H48" s="185"/>
      <c r="I48" s="187"/>
      <c r="J48" s="188"/>
      <c r="K48" s="183"/>
      <c r="L48" s="166"/>
      <c r="M48" s="166"/>
      <c r="N48" s="166"/>
      <c r="P48" s="88"/>
      <c r="Q48" s="185"/>
      <c r="R48" s="185"/>
      <c r="S48" s="186"/>
      <c r="T48" s="185"/>
      <c r="U48" s="185"/>
      <c r="V48" s="185"/>
      <c r="W48" s="185"/>
      <c r="X48" s="187"/>
      <c r="Y48" s="188"/>
      <c r="Z48" s="88"/>
      <c r="AA48" s="88"/>
    </row>
    <row r="49" spans="1:27" s="35" customFormat="1" ht="39.75" customHeight="1">
      <c r="A49" s="88"/>
      <c r="B49" s="185"/>
      <c r="C49" s="185"/>
      <c r="D49" s="186"/>
      <c r="E49" s="185"/>
      <c r="F49" s="185"/>
      <c r="G49" s="185"/>
      <c r="H49" s="185"/>
      <c r="I49" s="187"/>
      <c r="J49" s="188"/>
      <c r="K49" s="183"/>
      <c r="L49" s="166"/>
      <c r="M49" s="166"/>
      <c r="N49" s="166"/>
      <c r="P49" s="88"/>
      <c r="Q49" s="185"/>
      <c r="R49" s="185"/>
      <c r="S49" s="186"/>
      <c r="T49" s="185"/>
      <c r="U49" s="185"/>
      <c r="V49" s="185"/>
      <c r="W49" s="185"/>
      <c r="X49" s="187"/>
      <c r="Y49" s="188"/>
      <c r="Z49" s="88"/>
      <c r="AA49" s="88"/>
    </row>
    <row r="50" spans="1:27" s="35" customFormat="1" ht="39.75" customHeight="1">
      <c r="A50" s="88"/>
      <c r="B50" s="185"/>
      <c r="C50" s="185"/>
      <c r="D50" s="186"/>
      <c r="E50" s="185"/>
      <c r="F50" s="185"/>
      <c r="G50" s="185"/>
      <c r="H50" s="185"/>
      <c r="I50" s="187"/>
      <c r="J50" s="188"/>
      <c r="K50" s="183"/>
      <c r="L50" s="166"/>
      <c r="M50" s="166"/>
      <c r="N50" s="166"/>
      <c r="P50" s="88"/>
      <c r="Q50" s="185"/>
      <c r="R50" s="185"/>
      <c r="S50" s="186"/>
      <c r="T50" s="185"/>
      <c r="U50" s="185"/>
      <c r="V50" s="185"/>
      <c r="W50" s="185"/>
      <c r="X50" s="187"/>
      <c r="Y50" s="188"/>
      <c r="Z50" s="88"/>
      <c r="AA50" s="88"/>
    </row>
    <row r="51" spans="1:27" s="35" customFormat="1" ht="11.25" customHeight="1">
      <c r="A51" s="88"/>
      <c r="B51" s="185"/>
      <c r="C51" s="185"/>
      <c r="D51" s="186"/>
      <c r="E51" s="185"/>
      <c r="F51" s="185"/>
      <c r="G51" s="185"/>
      <c r="H51" s="185"/>
      <c r="I51" s="187"/>
      <c r="J51" s="188"/>
      <c r="K51" s="183"/>
      <c r="L51" s="166"/>
      <c r="M51" s="166"/>
      <c r="N51" s="166"/>
      <c r="P51" s="88"/>
      <c r="Q51" s="185"/>
      <c r="R51" s="185"/>
      <c r="S51" s="186"/>
      <c r="T51" s="185"/>
      <c r="U51" s="185"/>
      <c r="V51" s="185"/>
      <c r="W51" s="185"/>
      <c r="X51" s="187"/>
      <c r="Y51" s="188"/>
      <c r="Z51" s="88"/>
      <c r="AA51" s="88"/>
    </row>
    <row r="52" spans="1:27" s="35" customFormat="1" ht="21" customHeight="1">
      <c r="A52" s="88"/>
      <c r="B52" s="185"/>
      <c r="C52" s="185"/>
      <c r="D52" s="186"/>
      <c r="E52" s="185"/>
      <c r="F52" s="185"/>
      <c r="G52" s="185"/>
      <c r="H52" s="185"/>
      <c r="I52" s="187"/>
      <c r="J52" s="188"/>
      <c r="K52" s="183"/>
      <c r="L52" s="166"/>
      <c r="M52" s="166"/>
      <c r="N52" s="166"/>
      <c r="P52" s="88"/>
      <c r="Q52" s="185"/>
      <c r="R52" s="185"/>
      <c r="S52" s="186"/>
      <c r="T52" s="185"/>
      <c r="U52" s="185"/>
      <c r="V52" s="185"/>
      <c r="W52" s="185"/>
      <c r="X52" s="187"/>
      <c r="Y52" s="188"/>
      <c r="Z52" s="88"/>
      <c r="AA52" s="88"/>
    </row>
    <row r="53" spans="1:27" s="35" customFormat="1" ht="16.5" customHeight="1">
      <c r="A53" s="35" t="s">
        <v>272</v>
      </c>
      <c r="J53" s="188"/>
      <c r="K53" s="183"/>
      <c r="L53" s="166"/>
      <c r="M53" s="166"/>
      <c r="N53" s="166"/>
      <c r="P53" s="88"/>
      <c r="Q53" s="88"/>
      <c r="R53" s="88"/>
      <c r="S53" s="88"/>
      <c r="T53" s="88"/>
      <c r="U53" s="88"/>
      <c r="V53" s="88"/>
      <c r="W53" s="88"/>
      <c r="X53" s="88"/>
      <c r="Y53" s="188"/>
      <c r="Z53" s="88"/>
      <c r="AA53" s="88"/>
    </row>
    <row r="54" spans="10:27" s="35" customFormat="1" ht="16.5" customHeight="1">
      <c r="J54" s="188"/>
      <c r="K54" s="183"/>
      <c r="L54" s="166"/>
      <c r="M54" s="166"/>
      <c r="N54" s="166"/>
      <c r="P54" s="88"/>
      <c r="Q54" s="88"/>
      <c r="R54" s="88"/>
      <c r="S54" s="88"/>
      <c r="T54" s="88"/>
      <c r="U54" s="88"/>
      <c r="V54" s="88"/>
      <c r="W54" s="88"/>
      <c r="X54" s="88"/>
      <c r="Y54" s="188"/>
      <c r="Z54" s="88"/>
      <c r="AA54" s="88"/>
    </row>
    <row r="55" spans="1:27" s="35" customFormat="1" ht="14.25" customHeight="1">
      <c r="A55" s="88"/>
      <c r="B55" s="185"/>
      <c r="C55" s="185"/>
      <c r="D55" s="186" t="s">
        <v>273</v>
      </c>
      <c r="E55" s="185"/>
      <c r="F55" s="185"/>
      <c r="G55" s="185"/>
      <c r="H55" s="185"/>
      <c r="I55" s="187"/>
      <c r="J55" s="188"/>
      <c r="K55" s="183"/>
      <c r="L55" s="166"/>
      <c r="M55" s="166"/>
      <c r="N55" s="166"/>
      <c r="P55" s="88"/>
      <c r="Q55" s="185"/>
      <c r="R55" s="185"/>
      <c r="S55" s="186"/>
      <c r="T55" s="185"/>
      <c r="U55" s="185"/>
      <c r="V55" s="185"/>
      <c r="W55" s="185"/>
      <c r="X55" s="187"/>
      <c r="Y55" s="188"/>
      <c r="Z55" s="88"/>
      <c r="AA55" s="88"/>
    </row>
    <row r="56" spans="1:27" s="35" customFormat="1" ht="14.25" customHeight="1">
      <c r="A56" s="88"/>
      <c r="B56" s="185"/>
      <c r="C56" s="185"/>
      <c r="D56" s="186"/>
      <c r="E56" s="185"/>
      <c r="F56" s="185"/>
      <c r="G56" s="185"/>
      <c r="H56" s="185"/>
      <c r="I56" s="187"/>
      <c r="J56" s="188"/>
      <c r="K56" s="183"/>
      <c r="L56" s="166"/>
      <c r="M56" s="166"/>
      <c r="N56" s="166"/>
      <c r="P56" s="88"/>
      <c r="Q56" s="185"/>
      <c r="R56" s="185"/>
      <c r="S56" s="186"/>
      <c r="T56" s="185"/>
      <c r="U56" s="185"/>
      <c r="V56" s="185"/>
      <c r="W56" s="185"/>
      <c r="X56" s="187"/>
      <c r="Y56" s="188"/>
      <c r="Z56" s="88"/>
      <c r="AA56" s="88"/>
    </row>
    <row r="57" spans="1:27" ht="14.25" customHeight="1">
      <c r="A57" s="175" t="s">
        <v>1</v>
      </c>
      <c r="B57" s="23"/>
      <c r="C57" s="22" t="s">
        <v>271</v>
      </c>
      <c r="D57" s="22" t="s">
        <v>4</v>
      </c>
      <c r="E57" s="22" t="s">
        <v>135</v>
      </c>
      <c r="F57" s="22" t="s">
        <v>136</v>
      </c>
      <c r="G57" s="22" t="s">
        <v>270</v>
      </c>
      <c r="H57" s="22" t="s">
        <v>137</v>
      </c>
      <c r="I57" s="177" t="s">
        <v>134</v>
      </c>
      <c r="J57" s="178" t="s">
        <v>4</v>
      </c>
      <c r="K57" s="157"/>
      <c r="L57" s="157"/>
      <c r="M57" s="157"/>
      <c r="N57" s="157"/>
      <c r="P57" s="88"/>
      <c r="Q57" s="146"/>
      <c r="R57" s="185"/>
      <c r="S57" s="185"/>
      <c r="T57" s="185"/>
      <c r="U57" s="185"/>
      <c r="V57" s="185"/>
      <c r="W57" s="185"/>
      <c r="X57" s="214"/>
      <c r="Y57" s="215"/>
      <c r="Z57" s="84"/>
      <c r="AA57" s="84"/>
    </row>
    <row r="58" spans="1:27" ht="14.25" customHeight="1">
      <c r="A58" s="22" t="s">
        <v>360</v>
      </c>
      <c r="B58" s="23"/>
      <c r="C58" s="22" t="s">
        <v>101</v>
      </c>
      <c r="D58" s="22"/>
      <c r="E58" s="22"/>
      <c r="F58" s="22"/>
      <c r="G58" s="22"/>
      <c r="H58" s="22"/>
      <c r="I58" s="177" t="s">
        <v>323</v>
      </c>
      <c r="J58" s="178"/>
      <c r="K58" s="157"/>
      <c r="L58" s="157"/>
      <c r="M58" s="157"/>
      <c r="N58" s="157"/>
      <c r="P58" s="213"/>
      <c r="Q58" s="146"/>
      <c r="R58" s="185"/>
      <c r="S58" s="185"/>
      <c r="T58" s="185"/>
      <c r="U58" s="185"/>
      <c r="V58" s="185"/>
      <c r="W58" s="185"/>
      <c r="X58" s="214"/>
      <c r="Y58" s="215"/>
      <c r="Z58" s="84"/>
      <c r="AA58" s="84"/>
    </row>
    <row r="59" spans="1:27" ht="12.75">
      <c r="A59" s="158" t="s">
        <v>231</v>
      </c>
      <c r="B59" s="22"/>
      <c r="C59" s="160">
        <v>75</v>
      </c>
      <c r="D59" s="201">
        <v>1.55</v>
      </c>
      <c r="E59" s="200"/>
      <c r="F59" s="200"/>
      <c r="G59" s="200"/>
      <c r="H59" s="200"/>
      <c r="I59" s="160">
        <v>100</v>
      </c>
      <c r="J59" s="201">
        <v>2.15</v>
      </c>
      <c r="K59" s="155">
        <v>23.7</v>
      </c>
      <c r="L59" s="155">
        <v>23.14</v>
      </c>
      <c r="M59" s="155">
        <v>2.75</v>
      </c>
      <c r="N59" s="155">
        <v>310.29</v>
      </c>
      <c r="P59" s="212"/>
      <c r="Q59" s="146"/>
      <c r="R59" s="146"/>
      <c r="S59" s="205"/>
      <c r="T59" s="146"/>
      <c r="U59" s="146"/>
      <c r="V59" s="146"/>
      <c r="W59" s="146"/>
      <c r="X59" s="206"/>
      <c r="Y59" s="205"/>
      <c r="Z59" s="84"/>
      <c r="AA59" s="84"/>
    </row>
    <row r="60" spans="1:27" ht="12.75">
      <c r="A60" s="152" t="s">
        <v>152</v>
      </c>
      <c r="B60" s="22"/>
      <c r="C60" s="167" t="s">
        <v>154</v>
      </c>
      <c r="D60" s="201">
        <v>0.15</v>
      </c>
      <c r="E60" s="200"/>
      <c r="F60" s="200"/>
      <c r="G60" s="200"/>
      <c r="H60" s="200"/>
      <c r="I60" s="167" t="s">
        <v>247</v>
      </c>
      <c r="J60" s="201">
        <v>0.15</v>
      </c>
      <c r="K60" s="161">
        <v>2.96</v>
      </c>
      <c r="L60" s="161">
        <v>0.52</v>
      </c>
      <c r="M60" s="161">
        <v>20.52</v>
      </c>
      <c r="N60" s="161">
        <v>86.8</v>
      </c>
      <c r="P60" s="84"/>
      <c r="Q60" s="146"/>
      <c r="R60" s="146"/>
      <c r="S60" s="205"/>
      <c r="T60" s="146"/>
      <c r="U60" s="146"/>
      <c r="V60" s="146"/>
      <c r="W60" s="146"/>
      <c r="X60" s="210"/>
      <c r="Y60" s="209"/>
      <c r="Z60" s="84"/>
      <c r="AA60" s="84"/>
    </row>
    <row r="61" spans="1:27" ht="12.75">
      <c r="A61" s="157" t="s">
        <v>171</v>
      </c>
      <c r="B61" s="23"/>
      <c r="C61" s="23">
        <v>75</v>
      </c>
      <c r="D61" s="201">
        <v>0.15</v>
      </c>
      <c r="E61" s="23"/>
      <c r="F61" s="23"/>
      <c r="G61" s="23"/>
      <c r="H61" s="23"/>
      <c r="I61" s="23">
        <v>75</v>
      </c>
      <c r="J61" s="201">
        <v>0.15</v>
      </c>
      <c r="K61" s="161">
        <v>4.54</v>
      </c>
      <c r="L61" s="161">
        <v>4.11</v>
      </c>
      <c r="M61" s="161">
        <v>24.95</v>
      </c>
      <c r="N61" s="161">
        <v>152.16</v>
      </c>
      <c r="P61" s="113"/>
      <c r="Q61" s="146"/>
      <c r="R61" s="146"/>
      <c r="S61" s="205"/>
      <c r="T61" s="146"/>
      <c r="U61" s="146"/>
      <c r="V61" s="146"/>
      <c r="W61" s="146"/>
      <c r="X61" s="210"/>
      <c r="Y61" s="209"/>
      <c r="Z61" s="84"/>
      <c r="AA61" s="84"/>
    </row>
    <row r="62" spans="1:27" ht="12.75">
      <c r="A62" s="162" t="s">
        <v>233</v>
      </c>
      <c r="B62" s="23"/>
      <c r="C62" s="159">
        <v>100</v>
      </c>
      <c r="D62" s="201">
        <v>0.35</v>
      </c>
      <c r="E62" s="23"/>
      <c r="F62" s="23"/>
      <c r="G62" s="23"/>
      <c r="H62" s="23"/>
      <c r="I62" s="159">
        <v>100</v>
      </c>
      <c r="J62" s="201">
        <v>0.35</v>
      </c>
      <c r="K62" s="161"/>
      <c r="L62" s="161"/>
      <c r="M62" s="161"/>
      <c r="N62" s="161"/>
      <c r="P62" s="113"/>
      <c r="Q62" s="146"/>
      <c r="R62" s="146"/>
      <c r="S62" s="205"/>
      <c r="T62" s="146"/>
      <c r="U62" s="146"/>
      <c r="V62" s="146"/>
      <c r="W62" s="146"/>
      <c r="X62" s="210"/>
      <c r="Y62" s="209"/>
      <c r="Z62" s="84"/>
      <c r="AA62" s="84"/>
    </row>
    <row r="63" spans="1:27" ht="12.75">
      <c r="A63" s="162" t="s">
        <v>38</v>
      </c>
      <c r="B63" s="23"/>
      <c r="C63" s="159">
        <v>200</v>
      </c>
      <c r="D63" s="201">
        <v>0.6</v>
      </c>
      <c r="E63" s="23"/>
      <c r="F63" s="23"/>
      <c r="G63" s="23"/>
      <c r="H63" s="23"/>
      <c r="I63" s="159">
        <v>200</v>
      </c>
      <c r="J63" s="201">
        <v>0.6</v>
      </c>
      <c r="K63" s="161"/>
      <c r="L63" s="161"/>
      <c r="M63" s="161"/>
      <c r="N63" s="161"/>
      <c r="P63" s="113"/>
      <c r="Q63" s="146"/>
      <c r="R63" s="146"/>
      <c r="S63" s="205"/>
      <c r="T63" s="146"/>
      <c r="U63" s="146"/>
      <c r="V63" s="146"/>
      <c r="W63" s="146"/>
      <c r="X63" s="210"/>
      <c r="Y63" s="209"/>
      <c r="Z63" s="84"/>
      <c r="AA63" s="84"/>
    </row>
    <row r="64" spans="1:27" ht="12.75">
      <c r="A64" s="162" t="s">
        <v>147</v>
      </c>
      <c r="B64" s="23"/>
      <c r="C64" s="160">
        <v>150</v>
      </c>
      <c r="D64" s="201">
        <v>0.6</v>
      </c>
      <c r="E64" s="23"/>
      <c r="F64" s="23"/>
      <c r="G64" s="23"/>
      <c r="H64" s="23"/>
      <c r="I64" s="160">
        <v>200</v>
      </c>
      <c r="J64" s="201">
        <v>0.6</v>
      </c>
      <c r="K64" s="161">
        <v>2.5</v>
      </c>
      <c r="L64" s="161">
        <v>5.14</v>
      </c>
      <c r="M64" s="161">
        <v>12.69</v>
      </c>
      <c r="N64" s="161">
        <v>94.3</v>
      </c>
      <c r="P64" s="113"/>
      <c r="Q64" s="146"/>
      <c r="R64" s="146"/>
      <c r="S64" s="205"/>
      <c r="T64" s="146"/>
      <c r="U64" s="146"/>
      <c r="V64" s="146"/>
      <c r="W64" s="146"/>
      <c r="X64" s="210"/>
      <c r="Y64" s="209"/>
      <c r="Z64" s="84"/>
      <c r="AA64" s="84"/>
    </row>
    <row r="65" spans="1:27" s="35" customFormat="1" ht="12.75">
      <c r="A65" s="168" t="s">
        <v>148</v>
      </c>
      <c r="B65" s="23"/>
      <c r="C65" s="23"/>
      <c r="D65" s="176">
        <f>SUM(D59:D64)</f>
        <v>3.4</v>
      </c>
      <c r="E65" s="22"/>
      <c r="F65" s="22"/>
      <c r="G65" s="22"/>
      <c r="H65" s="22"/>
      <c r="I65" s="230"/>
      <c r="J65" s="176">
        <f>SUM(J59:J64)</f>
        <v>4</v>
      </c>
      <c r="K65" s="166">
        <f>SUM(K59:K64)</f>
        <v>33.7</v>
      </c>
      <c r="L65" s="166">
        <f>SUM(L59:L64)</f>
        <v>32.91</v>
      </c>
      <c r="M65" s="166">
        <f>SUM(M59:M64)</f>
        <v>60.91</v>
      </c>
      <c r="N65" s="166">
        <f>SUM(N59:N64)</f>
        <v>643.55</v>
      </c>
      <c r="P65" s="113"/>
      <c r="Q65" s="185"/>
      <c r="R65" s="185"/>
      <c r="S65" s="186"/>
      <c r="T65" s="185"/>
      <c r="U65" s="185"/>
      <c r="V65" s="185"/>
      <c r="W65" s="185"/>
      <c r="X65" s="235"/>
      <c r="Y65" s="188"/>
      <c r="Z65" s="88"/>
      <c r="AA65" s="88"/>
    </row>
    <row r="66" spans="1:27" s="35" customFormat="1" ht="12.75">
      <c r="A66" s="22" t="s">
        <v>361</v>
      </c>
      <c r="B66" s="23"/>
      <c r="C66" s="23"/>
      <c r="D66" s="155"/>
      <c r="E66" s="23"/>
      <c r="F66" s="23"/>
      <c r="G66" s="23"/>
      <c r="H66" s="23"/>
      <c r="I66" s="23"/>
      <c r="J66" s="155"/>
      <c r="K66" s="166"/>
      <c r="L66" s="166"/>
      <c r="M66" s="166"/>
      <c r="N66" s="166"/>
      <c r="P66" s="216"/>
      <c r="Q66" s="185"/>
      <c r="R66" s="185"/>
      <c r="S66" s="186"/>
      <c r="T66" s="185"/>
      <c r="U66" s="185"/>
      <c r="V66" s="185"/>
      <c r="W66" s="185"/>
      <c r="X66" s="235"/>
      <c r="Y66" s="188"/>
      <c r="Z66" s="88"/>
      <c r="AA66" s="88"/>
    </row>
    <row r="67" spans="1:27" ht="12.75">
      <c r="A67" s="152" t="s">
        <v>235</v>
      </c>
      <c r="B67" s="22"/>
      <c r="C67" s="160">
        <v>50</v>
      </c>
      <c r="D67" s="201">
        <v>1.5</v>
      </c>
      <c r="E67" s="200"/>
      <c r="F67" s="200"/>
      <c r="G67" s="200"/>
      <c r="H67" s="200"/>
      <c r="I67" s="160">
        <v>60</v>
      </c>
      <c r="J67" s="201">
        <v>2</v>
      </c>
      <c r="K67" s="157"/>
      <c r="L67" s="157"/>
      <c r="M67" s="157"/>
      <c r="N67" s="157"/>
      <c r="P67" s="185"/>
      <c r="Q67" s="146"/>
      <c r="R67" s="146"/>
      <c r="S67" s="205"/>
      <c r="T67" s="146"/>
      <c r="U67" s="146"/>
      <c r="V67" s="146"/>
      <c r="W67" s="146"/>
      <c r="X67" s="84"/>
      <c r="Y67" s="84"/>
      <c r="Z67" s="84"/>
      <c r="AA67" s="84"/>
    </row>
    <row r="68" spans="1:27" ht="12.75">
      <c r="A68" s="173" t="s">
        <v>152</v>
      </c>
      <c r="B68" s="22"/>
      <c r="C68" s="170" t="s">
        <v>161</v>
      </c>
      <c r="D68" s="201">
        <v>0.15</v>
      </c>
      <c r="E68" s="200"/>
      <c r="F68" s="200"/>
      <c r="G68" s="200"/>
      <c r="H68" s="200"/>
      <c r="I68" s="170" t="s">
        <v>161</v>
      </c>
      <c r="J68" s="201">
        <v>0.15</v>
      </c>
      <c r="K68" s="155">
        <v>28.17</v>
      </c>
      <c r="L68" s="155">
        <v>18.26</v>
      </c>
      <c r="M68" s="155">
        <v>7.09</v>
      </c>
      <c r="N68" s="155">
        <v>301.33</v>
      </c>
      <c r="P68" s="212"/>
      <c r="Q68" s="84"/>
      <c r="R68" s="205"/>
      <c r="S68" s="205"/>
      <c r="T68" s="146"/>
      <c r="U68" s="146"/>
      <c r="V68" s="146"/>
      <c r="W68" s="146"/>
      <c r="X68" s="207"/>
      <c r="Y68" s="205"/>
      <c r="Z68" s="84"/>
      <c r="AA68" s="84"/>
    </row>
    <row r="69" spans="1:27" ht="12.75">
      <c r="A69" s="157" t="s">
        <v>171</v>
      </c>
      <c r="B69" s="23"/>
      <c r="C69" s="23">
        <v>75</v>
      </c>
      <c r="D69" s="155">
        <v>0.15</v>
      </c>
      <c r="E69" s="23"/>
      <c r="F69" s="23"/>
      <c r="G69" s="23"/>
      <c r="H69" s="23"/>
      <c r="I69" s="23">
        <v>75</v>
      </c>
      <c r="J69" s="23">
        <v>0.15</v>
      </c>
      <c r="K69" s="155">
        <v>1.72</v>
      </c>
      <c r="L69" s="155">
        <v>0.35</v>
      </c>
      <c r="M69" s="155">
        <v>12.77</v>
      </c>
      <c r="N69" s="155">
        <v>60.45</v>
      </c>
      <c r="P69" s="219"/>
      <c r="Q69" s="84"/>
      <c r="R69" s="146"/>
      <c r="S69" s="205"/>
      <c r="T69" s="146"/>
      <c r="U69" s="146"/>
      <c r="V69" s="146"/>
      <c r="W69" s="146"/>
      <c r="X69" s="146"/>
      <c r="Y69" s="205"/>
      <c r="Z69" s="84"/>
      <c r="AA69" s="84"/>
    </row>
    <row r="70" spans="1:27" ht="12.75">
      <c r="A70" s="152" t="s">
        <v>237</v>
      </c>
      <c r="B70" s="23"/>
      <c r="C70" s="23">
        <v>100</v>
      </c>
      <c r="D70" s="155">
        <v>0.3</v>
      </c>
      <c r="E70" s="23"/>
      <c r="F70" s="23"/>
      <c r="G70" s="23"/>
      <c r="H70" s="23"/>
      <c r="I70" s="23">
        <v>100</v>
      </c>
      <c r="J70" s="161">
        <v>0.3</v>
      </c>
      <c r="K70" s="155">
        <v>1.01</v>
      </c>
      <c r="L70" s="155">
        <v>6.72</v>
      </c>
      <c r="M70" s="155">
        <v>9.55</v>
      </c>
      <c r="N70" s="155">
        <v>97</v>
      </c>
      <c r="P70" s="84"/>
      <c r="Q70" s="84"/>
      <c r="R70" s="146"/>
      <c r="S70" s="205"/>
      <c r="T70" s="146"/>
      <c r="U70" s="146"/>
      <c r="V70" s="146"/>
      <c r="W70" s="146"/>
      <c r="X70" s="206"/>
      <c r="Y70" s="205"/>
      <c r="Z70" s="84"/>
      <c r="AA70" s="84"/>
    </row>
    <row r="71" spans="1:27" ht="12.75">
      <c r="A71" s="162" t="s">
        <v>38</v>
      </c>
      <c r="B71" s="23"/>
      <c r="C71" s="159">
        <v>200</v>
      </c>
      <c r="D71" s="155">
        <v>0.6</v>
      </c>
      <c r="E71" s="23"/>
      <c r="F71" s="23"/>
      <c r="G71" s="23"/>
      <c r="H71" s="23"/>
      <c r="I71" s="159">
        <v>200</v>
      </c>
      <c r="J71" s="155">
        <v>0.6</v>
      </c>
      <c r="K71" s="161">
        <v>0.76</v>
      </c>
      <c r="L71" s="161">
        <v>0.1</v>
      </c>
      <c r="M71" s="161">
        <v>24.76</v>
      </c>
      <c r="N71" s="161">
        <v>105</v>
      </c>
      <c r="P71" s="212"/>
      <c r="Q71" s="84"/>
      <c r="R71" s="146"/>
      <c r="S71" s="205"/>
      <c r="T71" s="146"/>
      <c r="U71" s="146"/>
      <c r="V71" s="146"/>
      <c r="W71" s="146"/>
      <c r="X71" s="208"/>
      <c r="Y71" s="209"/>
      <c r="Z71" s="84"/>
      <c r="AA71" s="84"/>
    </row>
    <row r="72" spans="1:27" ht="12.75">
      <c r="A72" s="162" t="s">
        <v>147</v>
      </c>
      <c r="B72" s="23"/>
      <c r="C72" s="160">
        <v>150</v>
      </c>
      <c r="D72" s="155">
        <v>0.6</v>
      </c>
      <c r="E72" s="23"/>
      <c r="F72" s="23"/>
      <c r="G72" s="23"/>
      <c r="H72" s="23"/>
      <c r="I72" s="160">
        <v>150</v>
      </c>
      <c r="J72" s="155">
        <v>0.6</v>
      </c>
      <c r="K72" s="161">
        <v>11</v>
      </c>
      <c r="L72" s="161">
        <v>7</v>
      </c>
      <c r="M72" s="161">
        <v>22.7</v>
      </c>
      <c r="N72" s="161">
        <v>194</v>
      </c>
      <c r="P72" s="113"/>
      <c r="Q72" s="185"/>
      <c r="R72" s="185"/>
      <c r="S72" s="186"/>
      <c r="T72" s="185"/>
      <c r="U72" s="185"/>
      <c r="V72" s="185"/>
      <c r="W72" s="185"/>
      <c r="X72" s="273"/>
      <c r="Y72" s="274"/>
      <c r="Z72" s="84"/>
      <c r="AA72" s="84"/>
    </row>
    <row r="73" spans="1:27" ht="12.75">
      <c r="A73" s="162" t="s">
        <v>239</v>
      </c>
      <c r="B73" s="23"/>
      <c r="C73" s="160">
        <v>20</v>
      </c>
      <c r="D73" s="155">
        <v>0.1</v>
      </c>
      <c r="E73" s="23"/>
      <c r="F73" s="23"/>
      <c r="G73" s="23"/>
      <c r="H73" s="23"/>
      <c r="I73" s="160">
        <v>40</v>
      </c>
      <c r="J73" s="161">
        <v>0.2</v>
      </c>
      <c r="K73" s="161">
        <v>0.76</v>
      </c>
      <c r="L73" s="161">
        <v>0.3</v>
      </c>
      <c r="M73" s="161">
        <v>13.94</v>
      </c>
      <c r="N73" s="161">
        <v>56</v>
      </c>
      <c r="P73" s="113"/>
      <c r="Q73" s="146"/>
      <c r="R73" s="146"/>
      <c r="S73" s="205"/>
      <c r="T73" s="146"/>
      <c r="U73" s="146"/>
      <c r="V73" s="146"/>
      <c r="W73" s="146"/>
      <c r="X73" s="210"/>
      <c r="Y73" s="209"/>
      <c r="Z73" s="84"/>
      <c r="AA73" s="84"/>
    </row>
    <row r="74" spans="1:27" s="35" customFormat="1" ht="12.75">
      <c r="A74" s="163" t="s">
        <v>148</v>
      </c>
      <c r="B74" s="22"/>
      <c r="C74" s="22"/>
      <c r="D74" s="176">
        <f>SUM(D67:D73)</f>
        <v>3.4</v>
      </c>
      <c r="E74" s="22"/>
      <c r="F74" s="22"/>
      <c r="G74" s="22"/>
      <c r="H74" s="22"/>
      <c r="I74" s="227"/>
      <c r="J74" s="228">
        <f>SUM(J67:J73)</f>
        <v>4</v>
      </c>
      <c r="K74" s="166">
        <f>SUM(K68:K73)</f>
        <v>43.42</v>
      </c>
      <c r="L74" s="166">
        <f>SUM(L68:L73)</f>
        <v>32.730000000000004</v>
      </c>
      <c r="M74" s="166">
        <f>SUM(M68:M73)</f>
        <v>90.81</v>
      </c>
      <c r="N74" s="166">
        <f>SUM(N68:N73)</f>
        <v>813.78</v>
      </c>
      <c r="P74" s="113"/>
      <c r="Q74" s="185"/>
      <c r="R74" s="269"/>
      <c r="S74" s="270"/>
      <c r="T74" s="269"/>
      <c r="U74" s="269"/>
      <c r="V74" s="269"/>
      <c r="W74" s="269"/>
      <c r="X74" s="269"/>
      <c r="Y74" s="270"/>
      <c r="Z74" s="88"/>
      <c r="AA74" s="88"/>
    </row>
    <row r="75" spans="1:27" s="35" customFormat="1" ht="12.75">
      <c r="A75" s="22" t="s">
        <v>362</v>
      </c>
      <c r="B75" s="23"/>
      <c r="C75" s="23"/>
      <c r="D75" s="155"/>
      <c r="E75" s="23"/>
      <c r="F75" s="23"/>
      <c r="G75" s="23"/>
      <c r="H75" s="23"/>
      <c r="I75" s="23"/>
      <c r="J75" s="155"/>
      <c r="K75" s="166"/>
      <c r="L75" s="166"/>
      <c r="M75" s="166"/>
      <c r="N75" s="166"/>
      <c r="P75" s="192"/>
      <c r="Q75" s="185"/>
      <c r="R75" s="269"/>
      <c r="S75" s="270"/>
      <c r="T75" s="269"/>
      <c r="U75" s="269"/>
      <c r="V75" s="269"/>
      <c r="W75" s="269"/>
      <c r="X75" s="269"/>
      <c r="Y75" s="270"/>
      <c r="Z75" s="88"/>
      <c r="AA75" s="88"/>
    </row>
    <row r="76" spans="1:27" ht="12.75">
      <c r="A76" s="171" t="s">
        <v>240</v>
      </c>
      <c r="B76" s="223" t="s">
        <v>206</v>
      </c>
      <c r="C76" s="160">
        <v>150</v>
      </c>
      <c r="D76" s="201">
        <v>2.05</v>
      </c>
      <c r="E76" s="200"/>
      <c r="F76" s="200"/>
      <c r="G76" s="200"/>
      <c r="H76" s="200"/>
      <c r="I76" s="160">
        <v>200</v>
      </c>
      <c r="J76" s="226">
        <v>2.6</v>
      </c>
      <c r="K76" s="157"/>
      <c r="L76" s="157"/>
      <c r="M76" s="157"/>
      <c r="N76" s="157"/>
      <c r="P76" s="185"/>
      <c r="Q76" s="146"/>
      <c r="R76" s="146"/>
      <c r="S76" s="205"/>
      <c r="T76" s="146"/>
      <c r="U76" s="146"/>
      <c r="V76" s="146"/>
      <c r="W76" s="146"/>
      <c r="X76" s="84"/>
      <c r="Y76" s="146"/>
      <c r="Z76" s="84"/>
      <c r="AA76" s="84"/>
    </row>
    <row r="77" spans="1:27" ht="12.75">
      <c r="A77" s="162" t="s">
        <v>188</v>
      </c>
      <c r="B77" s="223" t="s">
        <v>142</v>
      </c>
      <c r="C77" s="160">
        <v>30</v>
      </c>
      <c r="D77" s="201">
        <v>0.15</v>
      </c>
      <c r="E77" s="200"/>
      <c r="F77" s="200"/>
      <c r="G77" s="200"/>
      <c r="H77" s="200"/>
      <c r="I77" s="160">
        <v>40</v>
      </c>
      <c r="J77" s="226">
        <v>0.2</v>
      </c>
      <c r="K77" s="155">
        <v>21.64</v>
      </c>
      <c r="L77" s="155">
        <v>6.25</v>
      </c>
      <c r="M77" s="155">
        <v>43.74</v>
      </c>
      <c r="N77" s="155">
        <v>314</v>
      </c>
      <c r="P77" s="221"/>
      <c r="Q77" s="146"/>
      <c r="R77" s="146"/>
      <c r="S77" s="205"/>
      <c r="T77" s="146"/>
      <c r="U77" s="146"/>
      <c r="V77" s="146"/>
      <c r="W77" s="146"/>
      <c r="X77" s="207"/>
      <c r="Y77" s="205"/>
      <c r="Z77" s="84"/>
      <c r="AA77" s="84"/>
    </row>
    <row r="78" spans="1:27" ht="12.75">
      <c r="A78" s="162" t="s">
        <v>38</v>
      </c>
      <c r="B78" s="223" t="s">
        <v>144</v>
      </c>
      <c r="C78" s="159">
        <v>200</v>
      </c>
      <c r="D78" s="201">
        <v>0.6</v>
      </c>
      <c r="E78" s="200"/>
      <c r="F78" s="200"/>
      <c r="G78" s="200"/>
      <c r="H78" s="200"/>
      <c r="I78" s="159">
        <v>200</v>
      </c>
      <c r="J78" s="200">
        <v>0.6</v>
      </c>
      <c r="K78" s="155">
        <v>0.72</v>
      </c>
      <c r="L78" s="155">
        <v>9</v>
      </c>
      <c r="M78" s="155">
        <v>0.93</v>
      </c>
      <c r="N78" s="155">
        <v>87.9</v>
      </c>
      <c r="P78" s="113"/>
      <c r="Q78" s="146"/>
      <c r="R78" s="146"/>
      <c r="S78" s="205"/>
      <c r="T78" s="146"/>
      <c r="U78" s="146"/>
      <c r="V78" s="146"/>
      <c r="W78" s="146"/>
      <c r="X78" s="207"/>
      <c r="Y78" s="205"/>
      <c r="Z78" s="84"/>
      <c r="AA78" s="84"/>
    </row>
    <row r="79" spans="1:27" ht="12.75">
      <c r="A79" s="162" t="s">
        <v>147</v>
      </c>
      <c r="B79" s="23" t="s">
        <v>208</v>
      </c>
      <c r="C79" s="160">
        <v>150</v>
      </c>
      <c r="D79" s="155">
        <v>0.6</v>
      </c>
      <c r="E79" s="23"/>
      <c r="F79" s="23"/>
      <c r="G79" s="23"/>
      <c r="H79" s="23"/>
      <c r="I79" s="160">
        <v>150</v>
      </c>
      <c r="J79" s="182">
        <v>0.6</v>
      </c>
      <c r="K79" s="155">
        <v>0.75</v>
      </c>
      <c r="L79" s="155">
        <v>0.19</v>
      </c>
      <c r="M79" s="155">
        <v>33.72</v>
      </c>
      <c r="N79" s="155">
        <v>132.35</v>
      </c>
      <c r="P79" s="113"/>
      <c r="Q79" s="185"/>
      <c r="R79" s="185"/>
      <c r="S79" s="186"/>
      <c r="T79" s="185"/>
      <c r="U79" s="185"/>
      <c r="V79" s="185"/>
      <c r="W79" s="185"/>
      <c r="X79" s="222"/>
      <c r="Y79" s="186"/>
      <c r="Z79" s="84"/>
      <c r="AA79" s="84"/>
    </row>
    <row r="80" spans="1:27" ht="12.75">
      <c r="A80" s="168" t="s">
        <v>148</v>
      </c>
      <c r="B80" s="23"/>
      <c r="C80" s="23"/>
      <c r="D80" s="176">
        <f>SUM(D76:D79)</f>
        <v>3.4</v>
      </c>
      <c r="E80" s="22"/>
      <c r="F80" s="22"/>
      <c r="G80" s="22"/>
      <c r="H80" s="22"/>
      <c r="I80" s="229"/>
      <c r="J80" s="280">
        <f>SUM(J76:J79)</f>
        <v>4</v>
      </c>
      <c r="K80" s="161">
        <v>1.52</v>
      </c>
      <c r="L80" s="161">
        <v>0.6</v>
      </c>
      <c r="M80" s="161">
        <v>27.88</v>
      </c>
      <c r="N80" s="161">
        <v>112</v>
      </c>
      <c r="P80" s="113"/>
      <c r="Q80" s="146"/>
      <c r="R80" s="146"/>
      <c r="S80" s="205"/>
      <c r="T80" s="146"/>
      <c r="U80" s="146"/>
      <c r="V80" s="146"/>
      <c r="W80" s="146"/>
      <c r="X80" s="210"/>
      <c r="Y80" s="209"/>
      <c r="Z80" s="84"/>
      <c r="AA80" s="84"/>
    </row>
    <row r="81" spans="1:27" s="35" customFormat="1" ht="12.75">
      <c r="A81" s="22" t="s">
        <v>363</v>
      </c>
      <c r="B81" s="22"/>
      <c r="C81" s="200"/>
      <c r="D81" s="201"/>
      <c r="E81" s="200"/>
      <c r="F81" s="200"/>
      <c r="G81" s="200"/>
      <c r="H81" s="200"/>
      <c r="I81" s="200"/>
      <c r="J81" s="201"/>
      <c r="K81" s="166">
        <f>SUM(K77:K80)</f>
        <v>24.63</v>
      </c>
      <c r="L81" s="166">
        <f>SUM(L77:L80)</f>
        <v>16.04</v>
      </c>
      <c r="M81" s="166">
        <f>SUM(M77:M80)</f>
        <v>106.27</v>
      </c>
      <c r="N81" s="166">
        <f>SUM(N77:N80)</f>
        <v>646.25</v>
      </c>
      <c r="P81" s="275"/>
      <c r="Q81" s="185"/>
      <c r="R81" s="269"/>
      <c r="S81" s="270"/>
      <c r="T81" s="269"/>
      <c r="U81" s="269"/>
      <c r="V81" s="269"/>
      <c r="W81" s="269"/>
      <c r="X81" s="269"/>
      <c r="Y81" s="270"/>
      <c r="Z81" s="88"/>
      <c r="AA81" s="88"/>
    </row>
    <row r="82" spans="1:27" s="35" customFormat="1" ht="12.75">
      <c r="A82" s="224"/>
      <c r="B82" s="22"/>
      <c r="C82" s="200"/>
      <c r="D82" s="201"/>
      <c r="E82" s="200"/>
      <c r="F82" s="200"/>
      <c r="G82" s="200"/>
      <c r="H82" s="200"/>
      <c r="I82" s="200"/>
      <c r="J82" s="201"/>
      <c r="K82" s="166"/>
      <c r="L82" s="166"/>
      <c r="M82" s="166"/>
      <c r="N82" s="166"/>
      <c r="P82" s="275"/>
      <c r="Q82" s="185"/>
      <c r="R82" s="269"/>
      <c r="S82" s="270"/>
      <c r="T82" s="269"/>
      <c r="U82" s="269"/>
      <c r="V82" s="269"/>
      <c r="W82" s="269"/>
      <c r="X82" s="269"/>
      <c r="Y82" s="270"/>
      <c r="Z82" s="88"/>
      <c r="AA82" s="88"/>
    </row>
    <row r="83" spans="1:27" ht="12.75">
      <c r="A83" s="224"/>
      <c r="B83" s="22"/>
      <c r="C83" s="200"/>
      <c r="D83" s="201"/>
      <c r="E83" s="200"/>
      <c r="F83" s="200"/>
      <c r="G83" s="200"/>
      <c r="H83" s="200"/>
      <c r="I83" s="200"/>
      <c r="J83" s="201"/>
      <c r="K83" s="157"/>
      <c r="L83" s="157"/>
      <c r="M83" s="157"/>
      <c r="N83" s="157"/>
      <c r="P83" s="275"/>
      <c r="Q83" s="146"/>
      <c r="R83" s="146"/>
      <c r="S83" s="205"/>
      <c r="T83" s="146"/>
      <c r="U83" s="146"/>
      <c r="V83" s="146"/>
      <c r="W83" s="146"/>
      <c r="X83" s="146"/>
      <c r="Y83" s="84"/>
      <c r="Z83" s="84"/>
      <c r="AA83" s="84"/>
    </row>
    <row r="84" spans="1:27" ht="12.75">
      <c r="A84" s="223"/>
      <c r="B84" s="23"/>
      <c r="C84" s="23"/>
      <c r="D84" s="155"/>
      <c r="E84" s="23"/>
      <c r="F84" s="23"/>
      <c r="G84" s="23"/>
      <c r="H84" s="23"/>
      <c r="I84" s="23"/>
      <c r="J84" s="23"/>
      <c r="K84" s="155">
        <v>29.68</v>
      </c>
      <c r="L84" s="155">
        <v>17.87</v>
      </c>
      <c r="M84" s="155">
        <v>37.98</v>
      </c>
      <c r="N84" s="155">
        <v>431.57</v>
      </c>
      <c r="P84" s="212"/>
      <c r="Q84" s="146"/>
      <c r="R84" s="146"/>
      <c r="S84" s="205"/>
      <c r="T84" s="146"/>
      <c r="U84" s="146"/>
      <c r="V84" s="146"/>
      <c r="W84" s="146"/>
      <c r="X84" s="207"/>
      <c r="Y84" s="205"/>
      <c r="Z84" s="84"/>
      <c r="AA84" s="84"/>
    </row>
    <row r="85" spans="1:27" ht="12.75">
      <c r="A85" s="157"/>
      <c r="B85" s="23"/>
      <c r="C85" s="23"/>
      <c r="D85" s="155"/>
      <c r="E85" s="23"/>
      <c r="F85" s="23"/>
      <c r="G85" s="23"/>
      <c r="H85" s="23"/>
      <c r="I85" s="159"/>
      <c r="J85" s="161"/>
      <c r="K85" s="161"/>
      <c r="L85" s="161"/>
      <c r="M85" s="161">
        <v>8.1</v>
      </c>
      <c r="N85" s="161">
        <v>32.9</v>
      </c>
      <c r="P85" s="277"/>
      <c r="Q85" s="185"/>
      <c r="R85" s="185"/>
      <c r="S85" s="186"/>
      <c r="T85" s="185"/>
      <c r="U85" s="185"/>
      <c r="V85" s="185"/>
      <c r="W85" s="185"/>
      <c r="X85" s="222"/>
      <c r="Y85" s="186"/>
      <c r="Z85" s="84"/>
      <c r="AA85" s="84"/>
    </row>
    <row r="86" spans="1:27" ht="12.75">
      <c r="A86" s="157"/>
      <c r="B86" s="23"/>
      <c r="C86" s="23"/>
      <c r="D86" s="155"/>
      <c r="E86" s="23"/>
      <c r="F86" s="23"/>
      <c r="G86" s="23"/>
      <c r="H86" s="23"/>
      <c r="I86" s="167"/>
      <c r="J86" s="155"/>
      <c r="K86" s="161">
        <v>0.76</v>
      </c>
      <c r="L86" s="161">
        <v>0.1</v>
      </c>
      <c r="M86" s="161">
        <v>24.76</v>
      </c>
      <c r="N86" s="161">
        <v>105</v>
      </c>
      <c r="P86" s="185"/>
      <c r="Q86" s="146"/>
      <c r="R86" s="146"/>
      <c r="S86" s="205"/>
      <c r="T86" s="146"/>
      <c r="U86" s="146"/>
      <c r="V86" s="146"/>
      <c r="W86" s="146"/>
      <c r="X86" s="207"/>
      <c r="Y86" s="205"/>
      <c r="Z86" s="84"/>
      <c r="AA86" s="84"/>
    </row>
    <row r="87" spans="1:27" ht="12.75">
      <c r="A87" s="157"/>
      <c r="B87" s="23"/>
      <c r="C87" s="23"/>
      <c r="D87" s="155"/>
      <c r="E87" s="23"/>
      <c r="F87" s="23"/>
      <c r="G87" s="23"/>
      <c r="H87" s="23"/>
      <c r="I87" s="23"/>
      <c r="J87" s="155"/>
      <c r="K87" s="161"/>
      <c r="L87" s="161"/>
      <c r="M87" s="161"/>
      <c r="N87" s="161"/>
      <c r="P87" s="185"/>
      <c r="Q87" s="146"/>
      <c r="R87" s="146"/>
      <c r="S87" s="205"/>
      <c r="T87" s="146"/>
      <c r="U87" s="146"/>
      <c r="V87" s="146"/>
      <c r="W87" s="146"/>
      <c r="X87" s="207"/>
      <c r="Y87" s="205"/>
      <c r="Z87" s="84"/>
      <c r="AA87" s="84"/>
    </row>
    <row r="88" spans="1:27" ht="12.75">
      <c r="A88" s="157"/>
      <c r="B88" s="23"/>
      <c r="C88" s="23"/>
      <c r="D88" s="155"/>
      <c r="E88" s="23"/>
      <c r="F88" s="23"/>
      <c r="G88" s="23"/>
      <c r="H88" s="23"/>
      <c r="I88" s="159"/>
      <c r="J88" s="161"/>
      <c r="K88" s="161"/>
      <c r="L88" s="161"/>
      <c r="M88" s="161"/>
      <c r="N88" s="161"/>
      <c r="P88" s="213"/>
      <c r="Q88" s="146"/>
      <c r="R88" s="146"/>
      <c r="S88" s="205"/>
      <c r="T88" s="146"/>
      <c r="U88" s="146"/>
      <c r="V88" s="146"/>
      <c r="W88" s="146"/>
      <c r="X88" s="210"/>
      <c r="Y88" s="209"/>
      <c r="Z88" s="84"/>
      <c r="AA88" s="84"/>
    </row>
    <row r="89" spans="1:27" ht="12.75">
      <c r="A89" s="175"/>
      <c r="B89" s="22"/>
      <c r="C89" s="22"/>
      <c r="D89" s="176"/>
      <c r="E89" s="22"/>
      <c r="F89" s="22"/>
      <c r="G89" s="22"/>
      <c r="H89" s="22"/>
      <c r="I89" s="227"/>
      <c r="J89" s="228"/>
      <c r="K89" s="161"/>
      <c r="L89" s="161"/>
      <c r="M89" s="161"/>
      <c r="N89" s="161"/>
      <c r="P89" s="213"/>
      <c r="Q89" s="146"/>
      <c r="R89" s="146"/>
      <c r="S89" s="205"/>
      <c r="T89" s="146"/>
      <c r="U89" s="146"/>
      <c r="V89" s="146"/>
      <c r="W89" s="146"/>
      <c r="X89" s="210"/>
      <c r="Y89" s="209"/>
      <c r="Z89" s="84"/>
      <c r="AA89" s="84"/>
    </row>
    <row r="90" spans="1:27" ht="12.75">
      <c r="A90" s="22" t="s">
        <v>364</v>
      </c>
      <c r="B90" s="23"/>
      <c r="C90" s="23"/>
      <c r="D90" s="155"/>
      <c r="E90" s="23"/>
      <c r="F90" s="23"/>
      <c r="G90" s="23"/>
      <c r="H90" s="23"/>
      <c r="I90" s="159"/>
      <c r="J90" s="161"/>
      <c r="K90" s="161">
        <v>2.28</v>
      </c>
      <c r="L90" s="161">
        <v>0.9</v>
      </c>
      <c r="M90" s="161">
        <v>41.82</v>
      </c>
      <c r="N90" s="161">
        <v>168</v>
      </c>
      <c r="P90" s="84"/>
      <c r="Q90" s="146"/>
      <c r="R90" s="146"/>
      <c r="S90" s="205"/>
      <c r="T90" s="146"/>
      <c r="U90" s="146"/>
      <c r="V90" s="146"/>
      <c r="W90" s="146"/>
      <c r="X90" s="208"/>
      <c r="Y90" s="209"/>
      <c r="Z90" s="84"/>
      <c r="AA90" s="84"/>
    </row>
    <row r="91" spans="1:27" s="35" customFormat="1" ht="12.75">
      <c r="A91" s="223" t="s">
        <v>300</v>
      </c>
      <c r="B91" s="23" t="s">
        <v>215</v>
      </c>
      <c r="C91" s="200">
        <v>75</v>
      </c>
      <c r="D91" s="201">
        <v>2.04</v>
      </c>
      <c r="E91" s="200">
        <v>13.33</v>
      </c>
      <c r="F91" s="200">
        <v>22.77</v>
      </c>
      <c r="G91" s="200">
        <v>5.37</v>
      </c>
      <c r="H91" s="200">
        <v>277.4</v>
      </c>
      <c r="I91" s="225">
        <v>100</v>
      </c>
      <c r="J91" s="226">
        <v>2.51</v>
      </c>
      <c r="K91" s="166">
        <f>SUM(K84:K90)</f>
        <v>32.72</v>
      </c>
      <c r="L91" s="166">
        <f>SUM(L84:L90)</f>
        <v>18.87</v>
      </c>
      <c r="M91" s="166">
        <f>SUM(M84:M90)</f>
        <v>112.66</v>
      </c>
      <c r="N91" s="166">
        <f>SUM(N84:N90)</f>
        <v>737.47</v>
      </c>
      <c r="P91" s="275"/>
      <c r="Q91" s="275"/>
      <c r="R91" s="269"/>
      <c r="S91" s="270"/>
      <c r="T91" s="269"/>
      <c r="U91" s="269"/>
      <c r="V91" s="269"/>
      <c r="W91" s="269"/>
      <c r="X91" s="271"/>
      <c r="Y91" s="272"/>
      <c r="Z91" s="88"/>
      <c r="AA91" s="88"/>
    </row>
    <row r="92" spans="1:27" s="35" customFormat="1" ht="12.75">
      <c r="A92" s="223" t="s">
        <v>141</v>
      </c>
      <c r="B92" s="23" t="s">
        <v>217</v>
      </c>
      <c r="C92" s="200">
        <v>20</v>
      </c>
      <c r="D92" s="201">
        <v>0.05</v>
      </c>
      <c r="E92" s="200">
        <v>1.48</v>
      </c>
      <c r="F92" s="200">
        <v>0.26</v>
      </c>
      <c r="G92" s="200">
        <v>10.26</v>
      </c>
      <c r="H92" s="200">
        <v>43.4</v>
      </c>
      <c r="I92" s="225">
        <v>20</v>
      </c>
      <c r="J92" s="226">
        <v>0.05</v>
      </c>
      <c r="K92" s="166"/>
      <c r="L92" s="166"/>
      <c r="M92" s="166"/>
      <c r="N92" s="166"/>
      <c r="P92" s="275"/>
      <c r="Q92" s="275"/>
      <c r="R92" s="269"/>
      <c r="S92" s="270"/>
      <c r="T92" s="269"/>
      <c r="U92" s="269"/>
      <c r="V92" s="269"/>
      <c r="W92" s="269"/>
      <c r="X92" s="271"/>
      <c r="Y92" s="272"/>
      <c r="Z92" s="88"/>
      <c r="AA92" s="88"/>
    </row>
    <row r="93" spans="1:27" ht="12.75">
      <c r="A93" s="223" t="s">
        <v>143</v>
      </c>
      <c r="B93" s="23"/>
      <c r="C93" s="200">
        <v>50</v>
      </c>
      <c r="D93" s="201">
        <v>0.1</v>
      </c>
      <c r="E93" s="200">
        <v>3.03</v>
      </c>
      <c r="F93" s="200">
        <v>2.74</v>
      </c>
      <c r="G93" s="200">
        <v>16.63</v>
      </c>
      <c r="H93" s="200">
        <v>101.44</v>
      </c>
      <c r="I93" s="200">
        <v>50</v>
      </c>
      <c r="J93" s="200">
        <v>0.1</v>
      </c>
      <c r="K93" s="157"/>
      <c r="L93" s="157"/>
      <c r="M93" s="157"/>
      <c r="N93" s="157"/>
      <c r="P93" s="275"/>
      <c r="Q93" s="275"/>
      <c r="R93" s="269"/>
      <c r="S93" s="270"/>
      <c r="T93" s="269"/>
      <c r="U93" s="269"/>
      <c r="V93" s="269"/>
      <c r="W93" s="269"/>
      <c r="X93" s="269"/>
      <c r="Y93" s="269"/>
      <c r="Z93" s="84"/>
      <c r="AA93" s="84"/>
    </row>
    <row r="94" spans="1:27" ht="12.75">
      <c r="A94" s="157" t="s">
        <v>207</v>
      </c>
      <c r="B94" s="23"/>
      <c r="C94" s="23">
        <v>100</v>
      </c>
      <c r="D94" s="155">
        <v>0.3</v>
      </c>
      <c r="E94" s="23">
        <v>1</v>
      </c>
      <c r="F94" s="23">
        <v>6.75</v>
      </c>
      <c r="G94" s="23">
        <v>10.23</v>
      </c>
      <c r="H94" s="23">
        <v>101.4</v>
      </c>
      <c r="I94" s="181">
        <v>100</v>
      </c>
      <c r="J94" s="182">
        <v>0.3</v>
      </c>
      <c r="K94" s="157"/>
      <c r="L94" s="157"/>
      <c r="M94" s="157"/>
      <c r="N94" s="157"/>
      <c r="P94" s="275"/>
      <c r="Q94" s="275"/>
      <c r="R94" s="269"/>
      <c r="S94" s="270"/>
      <c r="T94" s="269"/>
      <c r="U94" s="269"/>
      <c r="V94" s="269"/>
      <c r="W94" s="269"/>
      <c r="X94" s="269"/>
      <c r="Y94" s="269"/>
      <c r="Z94" s="84"/>
      <c r="AA94" s="84"/>
    </row>
    <row r="95" spans="1:27" ht="12.75">
      <c r="A95" s="157" t="s">
        <v>38</v>
      </c>
      <c r="B95" s="23"/>
      <c r="C95" s="23">
        <v>200</v>
      </c>
      <c r="D95" s="155">
        <v>0.61</v>
      </c>
      <c r="E95" s="23">
        <v>0.76</v>
      </c>
      <c r="F95" s="23">
        <v>0.1</v>
      </c>
      <c r="G95" s="23">
        <v>24.76</v>
      </c>
      <c r="H95" s="23">
        <v>105</v>
      </c>
      <c r="I95" s="160">
        <v>200</v>
      </c>
      <c r="J95" s="182">
        <v>0.61</v>
      </c>
      <c r="K95" s="157"/>
      <c r="L95" s="157"/>
      <c r="M95" s="157"/>
      <c r="N95" s="157"/>
      <c r="P95" s="275"/>
      <c r="Q95" s="275"/>
      <c r="R95" s="269"/>
      <c r="S95" s="270"/>
      <c r="T95" s="269"/>
      <c r="U95" s="269"/>
      <c r="V95" s="269"/>
      <c r="W95" s="269"/>
      <c r="X95" s="269"/>
      <c r="Y95" s="269"/>
      <c r="Z95" s="84"/>
      <c r="AA95" s="84"/>
    </row>
    <row r="96" spans="1:27" ht="12.75">
      <c r="A96" s="157" t="s">
        <v>147</v>
      </c>
      <c r="B96" s="23"/>
      <c r="C96" s="23">
        <v>50</v>
      </c>
      <c r="D96" s="155">
        <v>0.3</v>
      </c>
      <c r="E96" s="23">
        <v>0.76</v>
      </c>
      <c r="F96" s="23">
        <v>0.3</v>
      </c>
      <c r="G96" s="23">
        <v>13.94</v>
      </c>
      <c r="H96" s="23">
        <v>56</v>
      </c>
      <c r="I96" s="159">
        <v>100</v>
      </c>
      <c r="J96" s="161">
        <v>0.43</v>
      </c>
      <c r="K96" s="155">
        <v>14.83</v>
      </c>
      <c r="L96" s="155">
        <v>20.95</v>
      </c>
      <c r="M96" s="155">
        <v>8.38</v>
      </c>
      <c r="N96" s="155">
        <v>279.54</v>
      </c>
      <c r="P96" s="84"/>
      <c r="Q96" s="146"/>
      <c r="R96" s="146"/>
      <c r="S96" s="205"/>
      <c r="T96" s="146"/>
      <c r="U96" s="146"/>
      <c r="V96" s="146"/>
      <c r="W96" s="146"/>
      <c r="X96" s="233"/>
      <c r="Y96" s="234"/>
      <c r="Z96" s="84"/>
      <c r="AA96" s="84"/>
    </row>
    <row r="97" spans="1:27" ht="12.75">
      <c r="A97" s="175" t="s">
        <v>148</v>
      </c>
      <c r="B97" s="22"/>
      <c r="C97" s="22"/>
      <c r="D97" s="176">
        <v>3.4</v>
      </c>
      <c r="E97" s="22">
        <v>20.36</v>
      </c>
      <c r="F97" s="22">
        <v>32.92</v>
      </c>
      <c r="G97" s="22">
        <v>81.19</v>
      </c>
      <c r="H97" s="22">
        <v>684.64</v>
      </c>
      <c r="I97" s="229"/>
      <c r="J97" s="228">
        <v>4</v>
      </c>
      <c r="K97" s="203">
        <v>0.47</v>
      </c>
      <c r="L97" s="155">
        <v>3.48</v>
      </c>
      <c r="M97" s="155">
        <v>1.9</v>
      </c>
      <c r="N97" s="155">
        <v>40.57</v>
      </c>
      <c r="P97" s="84"/>
      <c r="Q97" s="146"/>
      <c r="R97" s="146"/>
      <c r="S97" s="205"/>
      <c r="T97" s="146"/>
      <c r="U97" s="146"/>
      <c r="V97" s="146"/>
      <c r="W97" s="146"/>
      <c r="X97" s="210"/>
      <c r="Y97" s="234"/>
      <c r="Z97" s="84"/>
      <c r="AA97" s="84"/>
    </row>
    <row r="98" spans="1:27" ht="12.75">
      <c r="A98" s="84"/>
      <c r="B98" s="146"/>
      <c r="C98" s="146"/>
      <c r="D98" s="205"/>
      <c r="E98" s="205"/>
      <c r="F98" s="205"/>
      <c r="G98" s="205"/>
      <c r="H98" s="205"/>
      <c r="I98" s="207"/>
      <c r="J98" s="205"/>
      <c r="K98" s="203">
        <v>1.52</v>
      </c>
      <c r="L98" s="155">
        <v>2.24</v>
      </c>
      <c r="M98" s="155">
        <v>13.75</v>
      </c>
      <c r="N98" s="155">
        <v>80.28</v>
      </c>
      <c r="P98" s="84"/>
      <c r="Q98" s="146"/>
      <c r="R98" s="146"/>
      <c r="S98" s="205"/>
      <c r="T98" s="146"/>
      <c r="U98" s="146"/>
      <c r="V98" s="146"/>
      <c r="W98" s="146"/>
      <c r="X98" s="208"/>
      <c r="Y98" s="209"/>
      <c r="Z98" s="84"/>
      <c r="AA98" s="84"/>
    </row>
    <row r="99" spans="1:27" ht="12.75">
      <c r="A99" s="192" t="s">
        <v>274</v>
      </c>
      <c r="B99" s="208"/>
      <c r="C99" s="146"/>
      <c r="D99" s="205"/>
      <c r="E99" s="205"/>
      <c r="F99" s="205"/>
      <c r="G99" s="205"/>
      <c r="H99" s="205"/>
      <c r="I99" s="210"/>
      <c r="J99" s="209"/>
      <c r="K99" s="204">
        <v>4.9</v>
      </c>
      <c r="L99" s="161">
        <v>0.2</v>
      </c>
      <c r="M99" s="161">
        <v>15.8</v>
      </c>
      <c r="N99" s="161">
        <v>64</v>
      </c>
      <c r="P99" s="88"/>
      <c r="Q99" s="185"/>
      <c r="R99" s="185"/>
      <c r="S99" s="186"/>
      <c r="T99" s="185"/>
      <c r="U99" s="185"/>
      <c r="V99" s="185"/>
      <c r="W99" s="185"/>
      <c r="X99" s="276"/>
      <c r="Y99" s="274"/>
      <c r="Z99" s="84"/>
      <c r="AA99" s="84"/>
    </row>
    <row r="100" spans="1:27" ht="12.75">
      <c r="A100" s="84"/>
      <c r="B100" s="208"/>
      <c r="C100" s="146"/>
      <c r="D100" s="205"/>
      <c r="E100" s="209"/>
      <c r="F100" s="209"/>
      <c r="G100" s="209"/>
      <c r="H100" s="209"/>
      <c r="I100" s="208"/>
      <c r="J100" s="209"/>
      <c r="K100" s="204">
        <v>1.19</v>
      </c>
      <c r="L100" s="161">
        <v>0.26</v>
      </c>
      <c r="M100" s="161">
        <v>37.97</v>
      </c>
      <c r="N100" s="161">
        <v>150.35</v>
      </c>
      <c r="P100" s="84"/>
      <c r="Q100" s="208"/>
      <c r="R100" s="146"/>
      <c r="S100" s="205"/>
      <c r="T100" s="209"/>
      <c r="U100" s="209"/>
      <c r="V100" s="209"/>
      <c r="W100" s="209"/>
      <c r="X100" s="208"/>
      <c r="Y100" s="209"/>
      <c r="Z100" s="84"/>
      <c r="AA100" s="84"/>
    </row>
    <row r="101" spans="1:27" ht="12.75">
      <c r="A101" s="192"/>
      <c r="B101" s="193"/>
      <c r="C101" s="187"/>
      <c r="D101" s="188"/>
      <c r="E101" s="188"/>
      <c r="F101" s="188"/>
      <c r="G101" s="188"/>
      <c r="H101" s="188"/>
      <c r="I101" s="193"/>
      <c r="J101" s="194"/>
      <c r="K101" s="191">
        <f>SUM(K96:K100)</f>
        <v>22.91</v>
      </c>
      <c r="L101" s="169">
        <f>SUM(L96:L100)</f>
        <v>27.130000000000003</v>
      </c>
      <c r="M101" s="169">
        <f>SUM(M96:M100)</f>
        <v>77.8</v>
      </c>
      <c r="N101" s="169">
        <f>SUM(N96:N100)</f>
        <v>614.74</v>
      </c>
      <c r="P101" s="192"/>
      <c r="Q101" s="193"/>
      <c r="R101" s="187"/>
      <c r="S101" s="188"/>
      <c r="T101" s="188"/>
      <c r="U101" s="188"/>
      <c r="V101" s="188"/>
      <c r="W101" s="188"/>
      <c r="X101" s="193"/>
      <c r="Y101" s="194"/>
      <c r="Z101" s="84"/>
      <c r="AA101" s="84"/>
    </row>
    <row r="102" spans="1:27" ht="12.75">
      <c r="A102" s="192"/>
      <c r="B102" s="193"/>
      <c r="C102" s="187"/>
      <c r="D102" s="188"/>
      <c r="E102" s="188"/>
      <c r="F102" s="188"/>
      <c r="G102" s="188"/>
      <c r="H102" s="188"/>
      <c r="I102" s="193"/>
      <c r="J102" s="194"/>
      <c r="K102" s="191"/>
      <c r="L102" s="169"/>
      <c r="M102" s="169"/>
      <c r="N102" s="169"/>
      <c r="P102" s="192"/>
      <c r="Q102" s="193"/>
      <c r="R102" s="187"/>
      <c r="S102" s="188"/>
      <c r="T102" s="188"/>
      <c r="U102" s="188"/>
      <c r="V102" s="188"/>
      <c r="W102" s="188"/>
      <c r="X102" s="193"/>
      <c r="Y102" s="194"/>
      <c r="Z102" s="84"/>
      <c r="AA102" s="84"/>
    </row>
    <row r="103" spans="1:27" ht="12.75">
      <c r="A103" s="192"/>
      <c r="B103" s="193"/>
      <c r="C103" s="187"/>
      <c r="D103" s="188"/>
      <c r="E103" s="188"/>
      <c r="F103" s="188"/>
      <c r="G103" s="188"/>
      <c r="H103" s="188"/>
      <c r="I103" s="193"/>
      <c r="J103" s="194"/>
      <c r="K103" s="191"/>
      <c r="L103" s="169"/>
      <c r="M103" s="169"/>
      <c r="N103" s="169"/>
      <c r="P103" s="192"/>
      <c r="Q103" s="193"/>
      <c r="R103" s="187"/>
      <c r="S103" s="188"/>
      <c r="T103" s="188"/>
      <c r="U103" s="188"/>
      <c r="V103" s="188"/>
      <c r="W103" s="188"/>
      <c r="X103" s="193"/>
      <c r="Y103" s="194"/>
      <c r="Z103" s="84"/>
      <c r="AA103" s="84"/>
    </row>
    <row r="104" spans="1:27" ht="12.75">
      <c r="A104" s="192"/>
      <c r="B104" s="193"/>
      <c r="C104" s="187"/>
      <c r="D104" s="188"/>
      <c r="E104" s="188"/>
      <c r="F104" s="188"/>
      <c r="G104" s="188"/>
      <c r="H104" s="188"/>
      <c r="I104" s="193"/>
      <c r="J104" s="194"/>
      <c r="K104" s="191"/>
      <c r="L104" s="169"/>
      <c r="M104" s="169"/>
      <c r="N104" s="169"/>
      <c r="P104" s="192"/>
      <c r="Q104" s="193"/>
      <c r="R104" s="187"/>
      <c r="S104" s="188"/>
      <c r="T104" s="188"/>
      <c r="U104" s="188"/>
      <c r="V104" s="188"/>
      <c r="W104" s="188"/>
      <c r="X104" s="193"/>
      <c r="Y104" s="194"/>
      <c r="Z104" s="84"/>
      <c r="AA104" s="84"/>
    </row>
    <row r="105" spans="1:27" ht="44.25" customHeight="1">
      <c r="A105" s="192"/>
      <c r="B105" s="193"/>
      <c r="C105" s="187"/>
      <c r="D105" s="188"/>
      <c r="E105" s="188"/>
      <c r="F105" s="188"/>
      <c r="G105" s="188"/>
      <c r="H105" s="188"/>
      <c r="I105" s="193"/>
      <c r="J105" s="194"/>
      <c r="K105" s="191"/>
      <c r="L105" s="169"/>
      <c r="M105" s="169"/>
      <c r="N105" s="169"/>
      <c r="P105" s="192"/>
      <c r="Q105" s="193"/>
      <c r="R105" s="187"/>
      <c r="S105" s="188"/>
      <c r="T105" s="188"/>
      <c r="U105" s="188"/>
      <c r="V105" s="188"/>
      <c r="W105" s="188"/>
      <c r="X105" s="193"/>
      <c r="Y105" s="194"/>
      <c r="Z105" s="84"/>
      <c r="AA105" s="84"/>
    </row>
    <row r="106" spans="1:27" ht="22.5" customHeight="1">
      <c r="A106" s="35" t="s">
        <v>272</v>
      </c>
      <c r="B106" s="35"/>
      <c r="C106" s="88"/>
      <c r="D106" s="88"/>
      <c r="E106" s="88"/>
      <c r="F106" s="88"/>
      <c r="G106" s="88"/>
      <c r="H106" s="88"/>
      <c r="I106" s="88"/>
      <c r="J106" s="194"/>
      <c r="K106" s="191"/>
      <c r="L106" s="169"/>
      <c r="M106" s="169"/>
      <c r="N106" s="169"/>
      <c r="P106" s="88"/>
      <c r="Q106" s="88"/>
      <c r="R106" s="88"/>
      <c r="S106" s="88"/>
      <c r="T106" s="88"/>
      <c r="U106" s="88"/>
      <c r="V106" s="88"/>
      <c r="W106" s="88"/>
      <c r="X106" s="88"/>
      <c r="Y106" s="194"/>
      <c r="Z106" s="84"/>
      <c r="AA106" s="84"/>
    </row>
    <row r="107" spans="1:27" ht="16.5" customHeight="1">
      <c r="A107" s="35"/>
      <c r="B107" s="35"/>
      <c r="C107" s="88"/>
      <c r="D107" s="88"/>
      <c r="E107" s="88"/>
      <c r="F107" s="88"/>
      <c r="G107" s="88"/>
      <c r="H107" s="88"/>
      <c r="I107" s="88"/>
      <c r="J107" s="194"/>
      <c r="K107" s="191"/>
      <c r="L107" s="169"/>
      <c r="M107" s="169"/>
      <c r="N107" s="169"/>
      <c r="P107" s="88"/>
      <c r="Q107" s="88"/>
      <c r="R107" s="88"/>
      <c r="S107" s="88"/>
      <c r="T107" s="88"/>
      <c r="U107" s="88"/>
      <c r="V107" s="88"/>
      <c r="W107" s="88"/>
      <c r="X107" s="88"/>
      <c r="Y107" s="194"/>
      <c r="Z107" s="84"/>
      <c r="AA107" s="84"/>
    </row>
    <row r="108" spans="1:27" ht="16.5" customHeight="1">
      <c r="A108" s="35"/>
      <c r="B108" s="35"/>
      <c r="C108" s="88"/>
      <c r="D108" s="88" t="s">
        <v>273</v>
      </c>
      <c r="E108" s="88"/>
      <c r="F108" s="88"/>
      <c r="G108" s="88"/>
      <c r="H108" s="88"/>
      <c r="I108" s="88"/>
      <c r="J108" s="194"/>
      <c r="K108" s="191"/>
      <c r="L108" s="169"/>
      <c r="M108" s="169"/>
      <c r="N108" s="169"/>
      <c r="P108" s="88"/>
      <c r="Q108" s="88"/>
      <c r="R108" s="88"/>
      <c r="S108" s="88"/>
      <c r="T108" s="88"/>
      <c r="U108" s="88"/>
      <c r="V108" s="88"/>
      <c r="W108" s="88"/>
      <c r="X108" s="88"/>
      <c r="Y108" s="194"/>
      <c r="Z108" s="84"/>
      <c r="AA108" s="84"/>
    </row>
    <row r="109" spans="1:27" ht="16.5" customHeight="1">
      <c r="A109" s="199"/>
      <c r="B109" s="197"/>
      <c r="C109" s="189"/>
      <c r="D109" s="190"/>
      <c r="E109" s="190"/>
      <c r="F109" s="190"/>
      <c r="G109" s="190"/>
      <c r="H109" s="190"/>
      <c r="I109" s="197"/>
      <c r="J109" s="198"/>
      <c r="K109" s="191"/>
      <c r="L109" s="169"/>
      <c r="M109" s="169"/>
      <c r="N109" s="169"/>
      <c r="P109" s="192"/>
      <c r="Q109" s="193"/>
      <c r="R109" s="187"/>
      <c r="S109" s="188"/>
      <c r="T109" s="188"/>
      <c r="U109" s="188"/>
      <c r="V109" s="188"/>
      <c r="W109" s="188"/>
      <c r="X109" s="193"/>
      <c r="Y109" s="194"/>
      <c r="Z109" s="84"/>
      <c r="AA109" s="84"/>
    </row>
    <row r="110" spans="1:27" ht="12.75">
      <c r="A110" s="184" t="s">
        <v>1</v>
      </c>
      <c r="B110" s="22" t="s">
        <v>133</v>
      </c>
      <c r="C110" s="13" t="s">
        <v>271</v>
      </c>
      <c r="D110" s="13" t="s">
        <v>4</v>
      </c>
      <c r="E110" s="13" t="s">
        <v>135</v>
      </c>
      <c r="F110" s="13" t="s">
        <v>136</v>
      </c>
      <c r="G110" s="13" t="s">
        <v>270</v>
      </c>
      <c r="H110" s="13" t="s">
        <v>137</v>
      </c>
      <c r="I110" s="195" t="s">
        <v>134</v>
      </c>
      <c r="J110" s="196" t="s">
        <v>4</v>
      </c>
      <c r="K110" s="169"/>
      <c r="L110" s="169"/>
      <c r="M110" s="169"/>
      <c r="N110" s="169"/>
      <c r="P110" s="88"/>
      <c r="Q110" s="185"/>
      <c r="R110" s="185"/>
      <c r="S110" s="185"/>
      <c r="T110" s="185"/>
      <c r="U110" s="185"/>
      <c r="V110" s="185"/>
      <c r="W110" s="185"/>
      <c r="X110" s="214"/>
      <c r="Y110" s="215"/>
      <c r="Z110" s="84"/>
      <c r="AA110" s="84"/>
    </row>
    <row r="111" spans="1:27" ht="12.75">
      <c r="A111" s="13" t="s">
        <v>365</v>
      </c>
      <c r="B111" s="22"/>
      <c r="C111" s="13" t="s">
        <v>3</v>
      </c>
      <c r="D111" s="13"/>
      <c r="E111" s="13"/>
      <c r="F111" s="13"/>
      <c r="G111" s="13"/>
      <c r="H111" s="13"/>
      <c r="I111" s="195" t="s">
        <v>12</v>
      </c>
      <c r="J111" s="196"/>
      <c r="K111" s="169"/>
      <c r="L111" s="169"/>
      <c r="M111" s="169"/>
      <c r="N111" s="169"/>
      <c r="P111" s="88"/>
      <c r="Q111" s="185"/>
      <c r="R111" s="185"/>
      <c r="S111" s="185"/>
      <c r="T111" s="185"/>
      <c r="U111" s="185"/>
      <c r="V111" s="185"/>
      <c r="W111" s="185"/>
      <c r="X111" s="214"/>
      <c r="Y111" s="215"/>
      <c r="Z111" s="84"/>
      <c r="AA111" s="84"/>
    </row>
    <row r="112" spans="1:27" ht="12.75">
      <c r="A112" s="223" t="s">
        <v>209</v>
      </c>
      <c r="B112" s="22" t="s">
        <v>210</v>
      </c>
      <c r="C112" s="200">
        <v>75</v>
      </c>
      <c r="D112" s="201">
        <v>1.4</v>
      </c>
      <c r="E112" s="200">
        <v>15.52</v>
      </c>
      <c r="F112" s="200">
        <v>12.4</v>
      </c>
      <c r="G112" s="200">
        <v>3.94</v>
      </c>
      <c r="H112" s="200">
        <v>187.61</v>
      </c>
      <c r="I112" s="200">
        <v>100</v>
      </c>
      <c r="J112" s="201">
        <v>2</v>
      </c>
      <c r="K112" s="157"/>
      <c r="L112" s="157"/>
      <c r="M112" s="157"/>
      <c r="N112" s="157"/>
      <c r="P112" s="275"/>
      <c r="Q112" s="146"/>
      <c r="R112" s="146"/>
      <c r="S112" s="205"/>
      <c r="T112" s="146"/>
      <c r="U112" s="146"/>
      <c r="V112" s="146"/>
      <c r="W112" s="146"/>
      <c r="X112" s="84"/>
      <c r="Y112" s="84"/>
      <c r="Z112" s="84"/>
      <c r="AA112" s="84"/>
    </row>
    <row r="113" spans="1:27" ht="12.75">
      <c r="A113" s="223" t="s">
        <v>152</v>
      </c>
      <c r="B113" s="23" t="s">
        <v>153</v>
      </c>
      <c r="C113" s="23" t="s">
        <v>154</v>
      </c>
      <c r="D113" s="155">
        <v>0.15</v>
      </c>
      <c r="E113" s="23">
        <v>0.71</v>
      </c>
      <c r="F113" s="23">
        <v>5.21</v>
      </c>
      <c r="G113" s="23">
        <v>2.85</v>
      </c>
      <c r="H113" s="23">
        <v>60.86</v>
      </c>
      <c r="I113" s="23" t="s">
        <v>154</v>
      </c>
      <c r="J113" s="23">
        <v>0.15</v>
      </c>
      <c r="K113" s="155">
        <v>17.77</v>
      </c>
      <c r="L113" s="155">
        <v>30.36</v>
      </c>
      <c r="M113" s="155">
        <v>7.17</v>
      </c>
      <c r="N113" s="155">
        <v>369.87</v>
      </c>
      <c r="P113" s="84"/>
      <c r="Q113" s="84"/>
      <c r="R113" s="205"/>
      <c r="S113" s="205"/>
      <c r="T113" s="146"/>
      <c r="U113" s="146"/>
      <c r="V113" s="146"/>
      <c r="W113" s="146"/>
      <c r="X113" s="207"/>
      <c r="Y113" s="205"/>
      <c r="Z113" s="84"/>
      <c r="AA113" s="84"/>
    </row>
    <row r="114" spans="1:27" ht="12.75">
      <c r="A114" s="157" t="s">
        <v>171</v>
      </c>
      <c r="B114" s="23" t="s">
        <v>172</v>
      </c>
      <c r="C114" s="23">
        <v>75</v>
      </c>
      <c r="D114" s="155">
        <v>0.15</v>
      </c>
      <c r="E114" s="23">
        <v>1.72</v>
      </c>
      <c r="F114" s="23">
        <v>0.35</v>
      </c>
      <c r="G114" s="23">
        <v>12.77</v>
      </c>
      <c r="H114" s="23">
        <v>60.45</v>
      </c>
      <c r="I114" s="154">
        <v>75</v>
      </c>
      <c r="J114" s="155">
        <v>0.15</v>
      </c>
      <c r="K114" s="161">
        <v>1.48</v>
      </c>
      <c r="L114" s="161">
        <v>0.26</v>
      </c>
      <c r="M114" s="161">
        <v>10.26</v>
      </c>
      <c r="N114" s="161">
        <v>43.4</v>
      </c>
      <c r="P114" s="84"/>
      <c r="Q114" s="84"/>
      <c r="R114" s="146"/>
      <c r="S114" s="205"/>
      <c r="T114" s="146"/>
      <c r="U114" s="146"/>
      <c r="V114" s="146"/>
      <c r="W114" s="146"/>
      <c r="X114" s="146"/>
      <c r="Y114" s="205"/>
      <c r="Z114" s="84"/>
      <c r="AA114" s="84"/>
    </row>
    <row r="115" spans="1:27" ht="12.75">
      <c r="A115" s="157" t="s">
        <v>211</v>
      </c>
      <c r="B115" s="23" t="s">
        <v>146</v>
      </c>
      <c r="C115" s="23">
        <v>100</v>
      </c>
      <c r="D115" s="155">
        <v>0.8</v>
      </c>
      <c r="E115" s="23">
        <v>3.01</v>
      </c>
      <c r="F115" s="23">
        <v>3.74</v>
      </c>
      <c r="G115" s="23">
        <v>9.13</v>
      </c>
      <c r="H115" s="23">
        <v>68.54</v>
      </c>
      <c r="I115" s="167">
        <v>100</v>
      </c>
      <c r="J115" s="155">
        <v>0.8</v>
      </c>
      <c r="K115" s="161">
        <v>3.03</v>
      </c>
      <c r="L115" s="161">
        <v>2.74</v>
      </c>
      <c r="M115" s="161">
        <v>16.63</v>
      </c>
      <c r="N115" s="161">
        <v>101.44</v>
      </c>
      <c r="P115" s="84"/>
      <c r="Q115" s="84"/>
      <c r="R115" s="146"/>
      <c r="S115" s="205"/>
      <c r="T115" s="146"/>
      <c r="U115" s="146"/>
      <c r="V115" s="146"/>
      <c r="W115" s="146"/>
      <c r="X115" s="206"/>
      <c r="Y115" s="205"/>
      <c r="Z115" s="84"/>
      <c r="AA115" s="84"/>
    </row>
    <row r="116" spans="1:27" ht="12.75">
      <c r="A116" s="157" t="s">
        <v>212</v>
      </c>
      <c r="B116" s="23" t="s">
        <v>213</v>
      </c>
      <c r="C116" s="23">
        <v>200</v>
      </c>
      <c r="D116" s="155">
        <v>0.3</v>
      </c>
      <c r="E116" s="23">
        <v>0.23</v>
      </c>
      <c r="F116" s="23">
        <v>0.2</v>
      </c>
      <c r="G116" s="23">
        <v>21.09</v>
      </c>
      <c r="H116" s="23">
        <v>83.55</v>
      </c>
      <c r="I116" s="23">
        <v>200</v>
      </c>
      <c r="J116" s="155">
        <v>0.3</v>
      </c>
      <c r="K116" s="155">
        <v>1</v>
      </c>
      <c r="L116" s="155">
        <v>6.75</v>
      </c>
      <c r="M116" s="155">
        <v>10.23</v>
      </c>
      <c r="N116" s="155">
        <v>101.4</v>
      </c>
      <c r="P116" s="84"/>
      <c r="Q116" s="84"/>
      <c r="R116" s="146"/>
      <c r="S116" s="205"/>
      <c r="T116" s="146"/>
      <c r="U116" s="146"/>
      <c r="V116" s="146"/>
      <c r="W116" s="146"/>
      <c r="X116" s="208"/>
      <c r="Y116" s="209"/>
      <c r="Z116" s="84"/>
      <c r="AA116" s="84"/>
    </row>
    <row r="117" spans="1:27" ht="12.75">
      <c r="A117" s="157" t="s">
        <v>147</v>
      </c>
      <c r="B117" s="23"/>
      <c r="C117" s="23">
        <v>150</v>
      </c>
      <c r="D117" s="155">
        <v>0.6</v>
      </c>
      <c r="E117" s="23">
        <v>2.28</v>
      </c>
      <c r="F117" s="23">
        <v>0.9</v>
      </c>
      <c r="G117" s="23">
        <v>41.82</v>
      </c>
      <c r="H117" s="23">
        <v>168</v>
      </c>
      <c r="I117" s="23">
        <v>150</v>
      </c>
      <c r="J117" s="155">
        <v>0.6</v>
      </c>
      <c r="K117" s="155"/>
      <c r="L117" s="155"/>
      <c r="M117" s="155"/>
      <c r="N117" s="155"/>
      <c r="P117" s="84"/>
      <c r="Q117" s="84"/>
      <c r="R117" s="146"/>
      <c r="S117" s="205"/>
      <c r="T117" s="146"/>
      <c r="U117" s="146"/>
      <c r="V117" s="146"/>
      <c r="W117" s="146"/>
      <c r="X117" s="208"/>
      <c r="Y117" s="209"/>
      <c r="Z117" s="84"/>
      <c r="AA117" s="84"/>
    </row>
    <row r="118" spans="1:27" ht="12.75">
      <c r="A118" s="175" t="s">
        <v>148</v>
      </c>
      <c r="B118" s="22"/>
      <c r="C118" s="22"/>
      <c r="D118" s="176">
        <v>3.4</v>
      </c>
      <c r="E118" s="22">
        <v>23.47</v>
      </c>
      <c r="F118" s="22">
        <v>22.8</v>
      </c>
      <c r="G118" s="22">
        <v>91.6</v>
      </c>
      <c r="H118" s="22">
        <v>629.01</v>
      </c>
      <c r="I118" s="227"/>
      <c r="J118" s="228">
        <v>4</v>
      </c>
      <c r="K118" s="161">
        <v>0.76</v>
      </c>
      <c r="L118" s="161">
        <v>0.1</v>
      </c>
      <c r="M118" s="161">
        <v>24.76</v>
      </c>
      <c r="N118" s="161">
        <v>105</v>
      </c>
      <c r="P118" s="88"/>
      <c r="Q118" s="185"/>
      <c r="R118" s="185"/>
      <c r="S118" s="186"/>
      <c r="T118" s="185"/>
      <c r="U118" s="185"/>
      <c r="V118" s="185"/>
      <c r="W118" s="185"/>
      <c r="X118" s="273"/>
      <c r="Y118" s="274"/>
      <c r="Z118" s="84"/>
      <c r="AA118" s="84"/>
    </row>
    <row r="119" spans="1:27" ht="12.75">
      <c r="A119" s="13" t="s">
        <v>366</v>
      </c>
      <c r="B119" s="22"/>
      <c r="C119" s="22"/>
      <c r="D119" s="176"/>
      <c r="E119" s="22"/>
      <c r="F119" s="22"/>
      <c r="G119" s="22"/>
      <c r="H119" s="22"/>
      <c r="I119" s="227"/>
      <c r="J119" s="228"/>
      <c r="K119" s="161"/>
      <c r="L119" s="161"/>
      <c r="M119" s="161"/>
      <c r="N119" s="161"/>
      <c r="P119" s="88"/>
      <c r="Q119" s="185"/>
      <c r="R119" s="185"/>
      <c r="S119" s="186"/>
      <c r="T119" s="185"/>
      <c r="U119" s="185"/>
      <c r="V119" s="185"/>
      <c r="W119" s="185"/>
      <c r="X119" s="273"/>
      <c r="Y119" s="274"/>
      <c r="Z119" s="84"/>
      <c r="AA119" s="84"/>
    </row>
    <row r="120" spans="1:27" ht="12.75">
      <c r="A120" s="157" t="s">
        <v>214</v>
      </c>
      <c r="B120" s="23" t="s">
        <v>215</v>
      </c>
      <c r="C120" s="23" t="s">
        <v>34</v>
      </c>
      <c r="D120" s="155">
        <v>1.7</v>
      </c>
      <c r="E120" s="23">
        <v>22.17</v>
      </c>
      <c r="F120" s="23">
        <v>16.36</v>
      </c>
      <c r="G120" s="23">
        <v>21.61</v>
      </c>
      <c r="H120" s="23">
        <v>315.71</v>
      </c>
      <c r="I120" s="154" t="s">
        <v>249</v>
      </c>
      <c r="J120" s="155">
        <v>2.3</v>
      </c>
      <c r="K120" s="161">
        <v>1.52</v>
      </c>
      <c r="L120" s="161">
        <v>0.6</v>
      </c>
      <c r="M120" s="161">
        <v>27.88</v>
      </c>
      <c r="N120" s="161">
        <v>112</v>
      </c>
      <c r="P120" s="84"/>
      <c r="Q120" s="146"/>
      <c r="R120" s="146"/>
      <c r="S120" s="205"/>
      <c r="T120" s="146"/>
      <c r="U120" s="146"/>
      <c r="V120" s="146"/>
      <c r="W120" s="146"/>
      <c r="X120" s="210"/>
      <c r="Y120" s="209"/>
      <c r="Z120" s="84"/>
      <c r="AA120" s="84"/>
    </row>
    <row r="121" spans="1:27" s="35" customFormat="1" ht="12.75">
      <c r="A121" s="157" t="s">
        <v>216</v>
      </c>
      <c r="B121" s="23" t="s">
        <v>217</v>
      </c>
      <c r="C121" s="23">
        <v>100</v>
      </c>
      <c r="D121" s="155">
        <v>0.4</v>
      </c>
      <c r="E121" s="23">
        <v>1.46</v>
      </c>
      <c r="F121" s="23">
        <v>6.74</v>
      </c>
      <c r="G121" s="23">
        <v>4.56</v>
      </c>
      <c r="H121" s="23">
        <v>80</v>
      </c>
      <c r="I121" s="23">
        <v>100</v>
      </c>
      <c r="J121" s="155">
        <v>0.4</v>
      </c>
      <c r="K121" s="166">
        <f>SUM(K113:K120)</f>
        <v>25.560000000000002</v>
      </c>
      <c r="L121" s="166">
        <f>SUM(L113:L120)</f>
        <v>40.81</v>
      </c>
      <c r="M121" s="166">
        <f>SUM(M113:M120)</f>
        <v>96.93</v>
      </c>
      <c r="N121" s="166">
        <f>SUM(N113:N120)</f>
        <v>833.11</v>
      </c>
      <c r="P121" s="213"/>
      <c r="Q121" s="146"/>
      <c r="R121" s="146"/>
      <c r="S121" s="205"/>
      <c r="T121" s="146"/>
      <c r="U121" s="146"/>
      <c r="V121" s="146"/>
      <c r="W121" s="146"/>
      <c r="X121" s="210"/>
      <c r="Y121" s="209"/>
      <c r="Z121" s="88"/>
      <c r="AA121" s="88"/>
    </row>
    <row r="122" spans="1:27" s="35" customFormat="1" ht="12.75">
      <c r="A122" s="157" t="s">
        <v>38</v>
      </c>
      <c r="B122" s="23"/>
      <c r="C122" s="23">
        <v>200</v>
      </c>
      <c r="D122" s="155">
        <v>0.6</v>
      </c>
      <c r="E122" s="23">
        <v>0.76</v>
      </c>
      <c r="F122" s="23">
        <v>0.1</v>
      </c>
      <c r="G122" s="23">
        <v>24.76</v>
      </c>
      <c r="H122" s="23">
        <v>105</v>
      </c>
      <c r="I122" s="154">
        <v>200</v>
      </c>
      <c r="J122" s="155">
        <v>0.6</v>
      </c>
      <c r="K122" s="166"/>
      <c r="L122" s="166"/>
      <c r="M122" s="166"/>
      <c r="N122" s="166"/>
      <c r="P122" s="84"/>
      <c r="Q122" s="146"/>
      <c r="R122" s="146"/>
      <c r="S122" s="205"/>
      <c r="T122" s="146"/>
      <c r="U122" s="146"/>
      <c r="V122" s="146"/>
      <c r="W122" s="146"/>
      <c r="X122" s="208"/>
      <c r="Y122" s="209"/>
      <c r="Z122" s="88"/>
      <c r="AA122" s="88"/>
    </row>
    <row r="123" spans="1:27" ht="12.75">
      <c r="A123" s="157" t="s">
        <v>218</v>
      </c>
      <c r="B123" s="23"/>
      <c r="C123" s="23">
        <v>100</v>
      </c>
      <c r="D123" s="155">
        <v>0.7</v>
      </c>
      <c r="E123" s="23">
        <v>11.2</v>
      </c>
      <c r="F123" s="23">
        <v>7</v>
      </c>
      <c r="G123" s="23">
        <v>20</v>
      </c>
      <c r="H123" s="23">
        <v>191</v>
      </c>
      <c r="I123" s="160">
        <v>100</v>
      </c>
      <c r="J123" s="161">
        <v>0.7</v>
      </c>
      <c r="K123" s="157"/>
      <c r="L123" s="157"/>
      <c r="M123" s="157"/>
      <c r="N123" s="157"/>
      <c r="P123" s="275"/>
      <c r="Q123" s="185"/>
      <c r="R123" s="269"/>
      <c r="S123" s="270"/>
      <c r="T123" s="269"/>
      <c r="U123" s="269"/>
      <c r="V123" s="269"/>
      <c r="W123" s="269"/>
      <c r="X123" s="269"/>
      <c r="Y123" s="270"/>
      <c r="Z123" s="84"/>
      <c r="AA123" s="84"/>
    </row>
    <row r="124" spans="1:27" ht="12.75">
      <c r="A124" s="175" t="s">
        <v>148</v>
      </c>
      <c r="B124" s="22"/>
      <c r="C124" s="22"/>
      <c r="D124" s="176">
        <v>3.4</v>
      </c>
      <c r="E124" s="22">
        <v>35.59</v>
      </c>
      <c r="F124" s="22">
        <v>30.2</v>
      </c>
      <c r="G124" s="22">
        <v>70.93</v>
      </c>
      <c r="H124" s="22">
        <v>691.71</v>
      </c>
      <c r="I124" s="165"/>
      <c r="J124" s="166">
        <f>SUM(J120:J123)</f>
        <v>4</v>
      </c>
      <c r="K124" s="155">
        <v>20.69</v>
      </c>
      <c r="L124" s="155">
        <v>16.54</v>
      </c>
      <c r="M124" s="155">
        <v>5.25</v>
      </c>
      <c r="N124" s="155">
        <v>250.14</v>
      </c>
      <c r="P124" s="275"/>
      <c r="Q124" s="185"/>
      <c r="R124" s="269"/>
      <c r="S124" s="270"/>
      <c r="T124" s="269"/>
      <c r="U124" s="269"/>
      <c r="V124" s="269"/>
      <c r="W124" s="269"/>
      <c r="X124" s="269"/>
      <c r="Y124" s="270"/>
      <c r="Z124" s="84"/>
      <c r="AA124" s="84"/>
    </row>
    <row r="125" spans="1:27" ht="12.75">
      <c r="A125" s="22" t="s">
        <v>367</v>
      </c>
      <c r="B125" s="23"/>
      <c r="C125" s="23"/>
      <c r="D125" s="155"/>
      <c r="E125" s="23"/>
      <c r="F125" s="23"/>
      <c r="G125" s="23"/>
      <c r="H125" s="23"/>
      <c r="I125" s="157"/>
      <c r="J125" s="157"/>
      <c r="K125" s="155">
        <v>1.72</v>
      </c>
      <c r="L125" s="155">
        <v>0.35</v>
      </c>
      <c r="M125" s="155">
        <v>12.77</v>
      </c>
      <c r="N125" s="155">
        <v>60.45</v>
      </c>
      <c r="P125" s="212"/>
      <c r="Q125" s="146"/>
      <c r="R125" s="146"/>
      <c r="S125" s="205"/>
      <c r="T125" s="146"/>
      <c r="U125" s="146"/>
      <c r="V125" s="146"/>
      <c r="W125" s="146"/>
      <c r="X125" s="207"/>
      <c r="Y125" s="205"/>
      <c r="Z125" s="84"/>
      <c r="AA125" s="84"/>
    </row>
    <row r="126" spans="1:27" ht="12.75">
      <c r="A126" s="157" t="s">
        <v>219</v>
      </c>
      <c r="B126" s="23" t="s">
        <v>220</v>
      </c>
      <c r="C126" s="23">
        <v>200</v>
      </c>
      <c r="D126" s="155">
        <v>1.42</v>
      </c>
      <c r="E126" s="23">
        <v>11.46</v>
      </c>
      <c r="F126" s="23">
        <v>6.21</v>
      </c>
      <c r="G126" s="23">
        <v>47.3</v>
      </c>
      <c r="H126" s="23">
        <v>286.9</v>
      </c>
      <c r="I126" s="160">
        <v>250</v>
      </c>
      <c r="J126" s="161">
        <v>2.02</v>
      </c>
      <c r="K126" s="155">
        <v>3.01</v>
      </c>
      <c r="L126" s="155">
        <v>3.74</v>
      </c>
      <c r="M126" s="155">
        <v>9.13</v>
      </c>
      <c r="N126" s="155">
        <v>68.54</v>
      </c>
      <c r="P126" s="277"/>
      <c r="Q126" s="185"/>
      <c r="R126" s="185"/>
      <c r="S126" s="186"/>
      <c r="T126" s="185"/>
      <c r="U126" s="185"/>
      <c r="V126" s="185"/>
      <c r="W126" s="185"/>
      <c r="X126" s="222"/>
      <c r="Y126" s="186"/>
      <c r="Z126" s="84"/>
      <c r="AA126" s="84"/>
    </row>
    <row r="127" spans="1:27" ht="12.75">
      <c r="A127" s="157" t="s">
        <v>167</v>
      </c>
      <c r="B127" s="23" t="s">
        <v>168</v>
      </c>
      <c r="C127" s="23">
        <v>20</v>
      </c>
      <c r="D127" s="155">
        <v>0.15</v>
      </c>
      <c r="E127" s="23">
        <v>0.32</v>
      </c>
      <c r="F127" s="23">
        <v>11.55</v>
      </c>
      <c r="G127" s="23">
        <v>0.4</v>
      </c>
      <c r="H127" s="23">
        <v>106.81</v>
      </c>
      <c r="I127" s="160">
        <v>40</v>
      </c>
      <c r="J127" s="182">
        <v>0.15</v>
      </c>
      <c r="K127" s="155">
        <v>0.23</v>
      </c>
      <c r="L127" s="155">
        <v>0.2</v>
      </c>
      <c r="M127" s="155">
        <v>21.09</v>
      </c>
      <c r="N127" s="155">
        <v>83.55</v>
      </c>
      <c r="P127" s="84"/>
      <c r="Q127" s="146"/>
      <c r="R127" s="146"/>
      <c r="S127" s="205"/>
      <c r="T127" s="146"/>
      <c r="U127" s="146"/>
      <c r="V127" s="146"/>
      <c r="W127" s="146"/>
      <c r="X127" s="206"/>
      <c r="Y127" s="205"/>
      <c r="Z127" s="84"/>
      <c r="AA127" s="84"/>
    </row>
    <row r="128" spans="1:27" ht="12.75">
      <c r="A128" s="157" t="s">
        <v>38</v>
      </c>
      <c r="B128" s="23"/>
      <c r="C128" s="23">
        <v>200</v>
      </c>
      <c r="D128" s="155">
        <v>0.6</v>
      </c>
      <c r="E128" s="23">
        <v>0.76</v>
      </c>
      <c r="F128" s="23">
        <v>0.1</v>
      </c>
      <c r="G128" s="23">
        <v>24.76</v>
      </c>
      <c r="H128" s="23">
        <v>105</v>
      </c>
      <c r="I128" s="159">
        <v>200</v>
      </c>
      <c r="J128" s="161">
        <v>0.6</v>
      </c>
      <c r="K128" s="161">
        <v>2.28</v>
      </c>
      <c r="L128" s="161">
        <v>0.9</v>
      </c>
      <c r="M128" s="161">
        <v>41.82</v>
      </c>
      <c r="N128" s="161">
        <v>168</v>
      </c>
      <c r="P128" s="84"/>
      <c r="Q128" s="146"/>
      <c r="R128" s="146"/>
      <c r="S128" s="205"/>
      <c r="T128" s="146"/>
      <c r="U128" s="146"/>
      <c r="V128" s="146"/>
      <c r="W128" s="146"/>
      <c r="X128" s="210"/>
      <c r="Y128" s="209"/>
      <c r="Z128" s="84"/>
      <c r="AA128" s="84"/>
    </row>
    <row r="129" spans="1:27" s="35" customFormat="1" ht="12.75">
      <c r="A129" s="157" t="s">
        <v>147</v>
      </c>
      <c r="B129" s="23"/>
      <c r="C129" s="23">
        <v>100</v>
      </c>
      <c r="D129" s="155">
        <v>0.43</v>
      </c>
      <c r="E129" s="23">
        <v>1.52</v>
      </c>
      <c r="F129" s="23">
        <v>0.6</v>
      </c>
      <c r="G129" s="23">
        <v>27.88</v>
      </c>
      <c r="H129" s="23">
        <v>112</v>
      </c>
      <c r="I129" s="160">
        <v>100</v>
      </c>
      <c r="J129" s="161">
        <v>0.43</v>
      </c>
      <c r="K129" s="166">
        <f>SUM(K124:K128)</f>
        <v>27.930000000000003</v>
      </c>
      <c r="L129" s="166">
        <f>SUM(L124:L128)</f>
        <v>21.73</v>
      </c>
      <c r="M129" s="166">
        <f>SUM(M124:M128)</f>
        <v>90.06</v>
      </c>
      <c r="N129" s="166">
        <f>SUM(N124:N128)</f>
        <v>630.6800000000001</v>
      </c>
      <c r="P129" s="185"/>
      <c r="Q129" s="185"/>
      <c r="R129" s="185"/>
      <c r="S129" s="186"/>
      <c r="T129" s="185"/>
      <c r="U129" s="185"/>
      <c r="V129" s="185"/>
      <c r="W129" s="185"/>
      <c r="X129" s="187"/>
      <c r="Y129" s="188"/>
      <c r="Z129" s="88"/>
      <c r="AA129" s="88"/>
    </row>
    <row r="130" spans="1:27" s="35" customFormat="1" ht="12.75">
      <c r="A130" s="157" t="s">
        <v>221</v>
      </c>
      <c r="B130" s="23"/>
      <c r="C130" s="23">
        <v>50</v>
      </c>
      <c r="D130" s="155">
        <v>0.8</v>
      </c>
      <c r="E130" s="23">
        <v>1.9</v>
      </c>
      <c r="F130" s="23">
        <v>0.25</v>
      </c>
      <c r="G130" s="23">
        <v>20</v>
      </c>
      <c r="H130" s="23">
        <v>113.5</v>
      </c>
      <c r="I130" s="159">
        <v>50</v>
      </c>
      <c r="J130" s="161">
        <v>0.8</v>
      </c>
      <c r="K130" s="166"/>
      <c r="L130" s="166"/>
      <c r="M130" s="166"/>
      <c r="N130" s="166"/>
      <c r="P130" s="275"/>
      <c r="Q130" s="185"/>
      <c r="R130" s="269"/>
      <c r="S130" s="270"/>
      <c r="T130" s="269"/>
      <c r="U130" s="269"/>
      <c r="V130" s="269"/>
      <c r="W130" s="269"/>
      <c r="X130" s="269"/>
      <c r="Y130" s="270"/>
      <c r="Z130" s="88"/>
      <c r="AA130" s="88"/>
    </row>
    <row r="131" spans="1:27" ht="12.75">
      <c r="A131" s="175" t="s">
        <v>148</v>
      </c>
      <c r="B131" s="22"/>
      <c r="C131" s="22"/>
      <c r="D131" s="176">
        <v>3.4</v>
      </c>
      <c r="E131" s="22">
        <v>15.96</v>
      </c>
      <c r="F131" s="22">
        <v>18.71</v>
      </c>
      <c r="G131" s="22">
        <v>120.34</v>
      </c>
      <c r="H131" s="22">
        <v>724.21</v>
      </c>
      <c r="I131" s="164"/>
      <c r="J131" s="169">
        <f>SUM(J126:J130)</f>
        <v>4</v>
      </c>
      <c r="K131" s="157"/>
      <c r="L131" s="157"/>
      <c r="M131" s="157"/>
      <c r="N131" s="157"/>
      <c r="P131" s="275"/>
      <c r="Q131" s="146"/>
      <c r="R131" s="146"/>
      <c r="S131" s="205"/>
      <c r="T131" s="146"/>
      <c r="U131" s="146"/>
      <c r="V131" s="146"/>
      <c r="W131" s="146"/>
      <c r="X131" s="146"/>
      <c r="Y131" s="146"/>
      <c r="Z131" s="84"/>
      <c r="AA131" s="84"/>
    </row>
    <row r="132" spans="1:27" ht="12.75">
      <c r="A132" s="22" t="s">
        <v>368</v>
      </c>
      <c r="B132" s="23"/>
      <c r="C132" s="23"/>
      <c r="D132" s="155"/>
      <c r="E132" s="23"/>
      <c r="F132" s="23"/>
      <c r="G132" s="23"/>
      <c r="H132" s="23"/>
      <c r="I132" s="157"/>
      <c r="J132" s="157"/>
      <c r="K132" s="155">
        <v>1.46</v>
      </c>
      <c r="L132" s="155">
        <v>6.74</v>
      </c>
      <c r="M132" s="155">
        <v>4.56</v>
      </c>
      <c r="N132" s="155">
        <v>80</v>
      </c>
      <c r="P132" s="84"/>
      <c r="Q132" s="146"/>
      <c r="R132" s="146"/>
      <c r="S132" s="205"/>
      <c r="T132" s="146"/>
      <c r="U132" s="146"/>
      <c r="V132" s="146"/>
      <c r="W132" s="146"/>
      <c r="X132" s="146"/>
      <c r="Y132" s="205"/>
      <c r="Z132" s="84"/>
      <c r="AA132" s="84"/>
    </row>
    <row r="133" spans="1:27" ht="12.75">
      <c r="A133" s="157" t="s">
        <v>222</v>
      </c>
      <c r="B133" s="23" t="s">
        <v>223</v>
      </c>
      <c r="C133" s="23">
        <v>100</v>
      </c>
      <c r="D133" s="155">
        <v>1.82</v>
      </c>
      <c r="E133" s="23">
        <v>24.12</v>
      </c>
      <c r="F133" s="23">
        <v>19.18</v>
      </c>
      <c r="G133" s="23">
        <v>0.68</v>
      </c>
      <c r="H133" s="23">
        <v>271.77</v>
      </c>
      <c r="I133" s="154">
        <v>150</v>
      </c>
      <c r="J133" s="155">
        <v>2.42</v>
      </c>
      <c r="K133" s="161">
        <v>0.76</v>
      </c>
      <c r="L133" s="161">
        <v>0.1</v>
      </c>
      <c r="M133" s="161">
        <v>24.76</v>
      </c>
      <c r="N133" s="161">
        <v>105</v>
      </c>
      <c r="P133" s="84"/>
      <c r="Q133" s="146"/>
      <c r="R133" s="146"/>
      <c r="S133" s="205"/>
      <c r="T133" s="146"/>
      <c r="U133" s="146"/>
      <c r="V133" s="146"/>
      <c r="W133" s="146"/>
      <c r="X133" s="206"/>
      <c r="Y133" s="205"/>
      <c r="Z133" s="84"/>
      <c r="AA133" s="84"/>
    </row>
    <row r="134" spans="1:27" ht="12.75">
      <c r="A134" s="157" t="s">
        <v>224</v>
      </c>
      <c r="B134" s="23"/>
      <c r="C134" s="23">
        <v>30</v>
      </c>
      <c r="D134" s="155">
        <v>0.15</v>
      </c>
      <c r="E134" s="23">
        <v>1.17</v>
      </c>
      <c r="F134" s="23">
        <v>0.15</v>
      </c>
      <c r="G134" s="23">
        <v>7.11</v>
      </c>
      <c r="H134" s="23">
        <v>33</v>
      </c>
      <c r="I134" s="154">
        <v>30</v>
      </c>
      <c r="J134" s="155">
        <v>0.15</v>
      </c>
      <c r="K134" s="161">
        <v>11.2</v>
      </c>
      <c r="L134" s="161">
        <v>7</v>
      </c>
      <c r="M134" s="161">
        <v>20</v>
      </c>
      <c r="N134" s="161">
        <v>191</v>
      </c>
      <c r="P134" s="84"/>
      <c r="Q134" s="146"/>
      <c r="R134" s="146"/>
      <c r="S134" s="205"/>
      <c r="T134" s="146"/>
      <c r="U134" s="146"/>
      <c r="V134" s="146"/>
      <c r="W134" s="146"/>
      <c r="X134" s="210"/>
      <c r="Y134" s="209"/>
      <c r="Z134" s="84"/>
      <c r="AA134" s="84"/>
    </row>
    <row r="135" spans="1:27" s="35" customFormat="1" ht="12.75">
      <c r="A135" s="157" t="s">
        <v>225</v>
      </c>
      <c r="B135" s="23" t="s">
        <v>226</v>
      </c>
      <c r="C135" s="23">
        <v>100</v>
      </c>
      <c r="D135" s="155">
        <v>0.4</v>
      </c>
      <c r="E135" s="23">
        <v>2.69</v>
      </c>
      <c r="F135" s="23">
        <v>11.85</v>
      </c>
      <c r="G135" s="23">
        <v>17.02</v>
      </c>
      <c r="H135" s="23">
        <v>178.16</v>
      </c>
      <c r="I135" s="154">
        <v>100</v>
      </c>
      <c r="J135" s="155">
        <v>0.4</v>
      </c>
      <c r="K135" s="166">
        <f>SUM(K132:K134)</f>
        <v>13.419999999999998</v>
      </c>
      <c r="L135" s="166">
        <f>SUM(L132:L134)</f>
        <v>13.84</v>
      </c>
      <c r="M135" s="166">
        <f>SUM(M132:M134)</f>
        <v>49.32</v>
      </c>
      <c r="N135" s="166">
        <f>SUM(N132:N134)</f>
        <v>376</v>
      </c>
      <c r="P135" s="88"/>
      <c r="Q135" s="185"/>
      <c r="R135" s="185"/>
      <c r="S135" s="186"/>
      <c r="T135" s="185"/>
      <c r="U135" s="185"/>
      <c r="V135" s="185"/>
      <c r="W135" s="185"/>
      <c r="X135" s="187"/>
      <c r="Y135" s="188"/>
      <c r="Z135" s="88"/>
      <c r="AA135" s="88"/>
    </row>
    <row r="136" spans="1:27" s="35" customFormat="1" ht="12.75">
      <c r="A136" s="157" t="s">
        <v>147</v>
      </c>
      <c r="B136" s="23"/>
      <c r="C136" s="23">
        <v>100</v>
      </c>
      <c r="D136" s="155">
        <v>0.43</v>
      </c>
      <c r="E136" s="23">
        <v>1.52</v>
      </c>
      <c r="F136" s="23">
        <v>0.6</v>
      </c>
      <c r="G136" s="23">
        <v>27.88</v>
      </c>
      <c r="H136" s="23">
        <v>112</v>
      </c>
      <c r="I136" s="160">
        <v>100</v>
      </c>
      <c r="J136" s="161">
        <v>0.43</v>
      </c>
      <c r="K136" s="166"/>
      <c r="L136" s="166"/>
      <c r="M136" s="166"/>
      <c r="N136" s="166"/>
      <c r="P136" s="185"/>
      <c r="Q136" s="185"/>
      <c r="R136" s="185"/>
      <c r="S136" s="186"/>
      <c r="T136" s="185"/>
      <c r="U136" s="185"/>
      <c r="V136" s="185"/>
      <c r="W136" s="185"/>
      <c r="X136" s="187"/>
      <c r="Y136" s="188"/>
      <c r="Z136" s="88"/>
      <c r="AA136" s="88"/>
    </row>
    <row r="137" spans="1:27" ht="12.75">
      <c r="A137" s="157" t="s">
        <v>38</v>
      </c>
      <c r="B137" s="23"/>
      <c r="C137" s="23">
        <v>200</v>
      </c>
      <c r="D137" s="155">
        <v>0.6</v>
      </c>
      <c r="E137" s="23">
        <v>0.76</v>
      </c>
      <c r="F137" s="23">
        <v>0.1</v>
      </c>
      <c r="G137" s="23">
        <v>24.76</v>
      </c>
      <c r="H137" s="23">
        <v>105</v>
      </c>
      <c r="I137" s="159">
        <v>200</v>
      </c>
      <c r="J137" s="161">
        <v>0.6</v>
      </c>
      <c r="K137" s="157"/>
      <c r="L137" s="157"/>
      <c r="M137" s="157"/>
      <c r="N137" s="157"/>
      <c r="P137" s="275"/>
      <c r="Q137" s="146"/>
      <c r="R137" s="146"/>
      <c r="S137" s="205"/>
      <c r="T137" s="146"/>
      <c r="U137" s="146"/>
      <c r="V137" s="146"/>
      <c r="W137" s="146"/>
      <c r="X137" s="146"/>
      <c r="Y137" s="146"/>
      <c r="Z137" s="84"/>
      <c r="AA137" s="84"/>
    </row>
    <row r="138" spans="1:27" ht="12.75">
      <c r="A138" s="175" t="s">
        <v>148</v>
      </c>
      <c r="B138" s="22"/>
      <c r="C138" s="22"/>
      <c r="D138" s="176">
        <v>3.4</v>
      </c>
      <c r="E138" s="22">
        <v>30.26</v>
      </c>
      <c r="F138" s="22">
        <v>31.88</v>
      </c>
      <c r="G138" s="22">
        <v>77.45</v>
      </c>
      <c r="H138" s="22">
        <v>699.93</v>
      </c>
      <c r="I138" s="165"/>
      <c r="J138" s="166">
        <f>SUM(J133:J137)</f>
        <v>4</v>
      </c>
      <c r="K138" s="161">
        <v>14.33</v>
      </c>
      <c r="L138" s="161">
        <v>7.76</v>
      </c>
      <c r="M138" s="161">
        <v>59.125</v>
      </c>
      <c r="N138" s="161">
        <v>358.63</v>
      </c>
      <c r="P138" s="84"/>
      <c r="Q138" s="146"/>
      <c r="R138" s="146"/>
      <c r="S138" s="205"/>
      <c r="T138" s="146"/>
      <c r="U138" s="146"/>
      <c r="V138" s="146"/>
      <c r="W138" s="146"/>
      <c r="X138" s="210"/>
      <c r="Y138" s="209"/>
      <c r="Z138" s="84"/>
      <c r="AA138" s="84"/>
    </row>
    <row r="139" spans="1:27" ht="12.75">
      <c r="A139" s="13" t="s">
        <v>369</v>
      </c>
      <c r="B139" s="23"/>
      <c r="C139" s="23"/>
      <c r="D139" s="155"/>
      <c r="E139" s="23"/>
      <c r="F139" s="23"/>
      <c r="G139" s="23"/>
      <c r="H139" s="23"/>
      <c r="I139" s="23"/>
      <c r="J139" s="155"/>
      <c r="K139" s="204">
        <v>1.52</v>
      </c>
      <c r="L139" s="161">
        <v>0.6</v>
      </c>
      <c r="M139" s="161">
        <v>27.88</v>
      </c>
      <c r="N139" s="161">
        <v>112</v>
      </c>
      <c r="P139" s="88"/>
      <c r="Q139" s="185"/>
      <c r="R139" s="185"/>
      <c r="S139" s="186"/>
      <c r="T139" s="185"/>
      <c r="U139" s="185"/>
      <c r="V139" s="185"/>
      <c r="W139" s="185"/>
      <c r="X139" s="276"/>
      <c r="Y139" s="274"/>
      <c r="Z139" s="84"/>
      <c r="AA139" s="84"/>
    </row>
    <row r="140" spans="1:27" ht="12.75">
      <c r="A140" s="223" t="s">
        <v>84</v>
      </c>
      <c r="B140" s="22"/>
      <c r="C140" s="200">
        <v>200</v>
      </c>
      <c r="D140" s="201">
        <v>0.31</v>
      </c>
      <c r="E140" s="200"/>
      <c r="F140" s="200"/>
      <c r="G140" s="200"/>
      <c r="H140" s="200"/>
      <c r="I140" s="282">
        <v>200</v>
      </c>
      <c r="J140" s="283">
        <v>0.31</v>
      </c>
      <c r="K140" s="204">
        <v>1.9</v>
      </c>
      <c r="L140" s="161">
        <v>0.25</v>
      </c>
      <c r="M140" s="161">
        <v>20</v>
      </c>
      <c r="N140" s="161">
        <v>113.5</v>
      </c>
      <c r="P140" s="185"/>
      <c r="Q140" s="146"/>
      <c r="R140" s="146"/>
      <c r="S140" s="205"/>
      <c r="T140" s="146"/>
      <c r="U140" s="146"/>
      <c r="V140" s="146"/>
      <c r="W140" s="146"/>
      <c r="X140" s="208"/>
      <c r="Y140" s="209"/>
      <c r="Z140" s="84"/>
      <c r="AA140" s="84"/>
    </row>
    <row r="141" spans="1:27" s="35" customFormat="1" ht="12.75">
      <c r="A141" s="157" t="s">
        <v>138</v>
      </c>
      <c r="B141" s="23"/>
      <c r="C141" s="23" t="s">
        <v>140</v>
      </c>
      <c r="D141" s="155">
        <v>1.35</v>
      </c>
      <c r="E141" s="23"/>
      <c r="F141" s="23"/>
      <c r="G141" s="23"/>
      <c r="H141" s="23"/>
      <c r="I141" s="160" t="s">
        <v>246</v>
      </c>
      <c r="J141" s="161">
        <v>1.95</v>
      </c>
      <c r="K141" s="191">
        <f>SUM(K138:K139)</f>
        <v>15.85</v>
      </c>
      <c r="L141" s="169">
        <f>SUM(L138:L139)</f>
        <v>8.36</v>
      </c>
      <c r="M141" s="169">
        <f>SUM(M138:M139)</f>
        <v>87.005</v>
      </c>
      <c r="N141" s="169">
        <f>SUM(N138:N139)</f>
        <v>470.63</v>
      </c>
      <c r="P141" s="275"/>
      <c r="Q141" s="185"/>
      <c r="R141" s="269"/>
      <c r="S141" s="270"/>
      <c r="T141" s="269"/>
      <c r="U141" s="269"/>
      <c r="V141" s="269"/>
      <c r="W141" s="269"/>
      <c r="X141" s="271"/>
      <c r="Y141" s="272"/>
      <c r="Z141" s="88"/>
      <c r="AA141" s="88"/>
    </row>
    <row r="142" spans="1:27" s="35" customFormat="1" ht="12.75">
      <c r="A142" s="157" t="s">
        <v>141</v>
      </c>
      <c r="B142" s="23"/>
      <c r="C142" s="23">
        <v>20</v>
      </c>
      <c r="D142" s="155">
        <v>0.08</v>
      </c>
      <c r="E142" s="23"/>
      <c r="F142" s="23"/>
      <c r="G142" s="23"/>
      <c r="H142" s="23"/>
      <c r="I142" s="160">
        <v>20</v>
      </c>
      <c r="J142" s="161">
        <v>0.08</v>
      </c>
      <c r="K142" s="191"/>
      <c r="L142" s="169"/>
      <c r="M142" s="169"/>
      <c r="N142" s="169"/>
      <c r="P142" s="275"/>
      <c r="Q142" s="185"/>
      <c r="R142" s="269"/>
      <c r="S142" s="270"/>
      <c r="T142" s="269"/>
      <c r="U142" s="269"/>
      <c r="V142" s="269"/>
      <c r="W142" s="269"/>
      <c r="X142" s="271"/>
      <c r="Y142" s="272"/>
      <c r="Z142" s="88"/>
      <c r="AA142" s="88"/>
    </row>
    <row r="143" spans="1:10" ht="12.75">
      <c r="A143" s="157" t="s">
        <v>143</v>
      </c>
      <c r="B143" s="23"/>
      <c r="C143" s="23">
        <v>75</v>
      </c>
      <c r="D143" s="155">
        <v>0.25</v>
      </c>
      <c r="E143" s="23"/>
      <c r="F143" s="23"/>
      <c r="G143" s="23"/>
      <c r="H143" s="23"/>
      <c r="I143" s="160">
        <v>75</v>
      </c>
      <c r="J143" s="161">
        <v>0.25</v>
      </c>
    </row>
    <row r="144" spans="1:10" ht="12.75">
      <c r="A144" s="157" t="s">
        <v>378</v>
      </c>
      <c r="B144" s="23"/>
      <c r="C144" s="23">
        <v>100</v>
      </c>
      <c r="D144" s="155">
        <v>0.43</v>
      </c>
      <c r="E144" s="23"/>
      <c r="F144" s="23"/>
      <c r="G144" s="23"/>
      <c r="H144" s="23"/>
      <c r="I144" s="23">
        <v>100</v>
      </c>
      <c r="J144" s="155">
        <v>0.43</v>
      </c>
    </row>
    <row r="145" spans="1:10" ht="12.75">
      <c r="A145" s="157" t="s">
        <v>38</v>
      </c>
      <c r="B145" s="23"/>
      <c r="C145" s="23">
        <v>200</v>
      </c>
      <c r="D145" s="155">
        <v>0.56</v>
      </c>
      <c r="E145" s="23"/>
      <c r="F145" s="23"/>
      <c r="G145" s="23"/>
      <c r="H145" s="23"/>
      <c r="I145" s="159">
        <v>200</v>
      </c>
      <c r="J145" s="161">
        <v>0.56</v>
      </c>
    </row>
    <row r="146" spans="1:10" ht="12.75">
      <c r="A146" s="157" t="s">
        <v>147</v>
      </c>
      <c r="B146" s="23"/>
      <c r="C146" s="23">
        <v>150</v>
      </c>
      <c r="D146" s="155">
        <v>0.42</v>
      </c>
      <c r="E146" s="23"/>
      <c r="F146" s="23"/>
      <c r="G146" s="23"/>
      <c r="H146" s="23"/>
      <c r="I146" s="160">
        <v>150</v>
      </c>
      <c r="J146" s="161">
        <v>0.42</v>
      </c>
    </row>
    <row r="147" spans="1:10" ht="12.75">
      <c r="A147" s="175" t="s">
        <v>148</v>
      </c>
      <c r="B147" s="22"/>
      <c r="C147" s="22"/>
      <c r="D147" s="176">
        <f>SUM(D140:D146)</f>
        <v>3.4000000000000004</v>
      </c>
      <c r="E147" s="22"/>
      <c r="F147" s="22"/>
      <c r="G147" s="22"/>
      <c r="H147" s="22"/>
      <c r="I147" s="164"/>
      <c r="J147" s="169">
        <f>SUM(J140:J146)</f>
        <v>4</v>
      </c>
    </row>
    <row r="148" spans="1:29" ht="12.75">
      <c r="A148" s="185"/>
      <c r="B148" s="185"/>
      <c r="C148" s="185"/>
      <c r="D148" s="186"/>
      <c r="E148" s="185"/>
      <c r="F148" s="185"/>
      <c r="G148" s="185"/>
      <c r="H148" s="185"/>
      <c r="I148" s="210"/>
      <c r="J148" s="188"/>
      <c r="P148" s="275"/>
      <c r="Q148" s="185"/>
      <c r="R148" s="269"/>
      <c r="S148" s="269"/>
      <c r="T148" s="269"/>
      <c r="U148" s="269"/>
      <c r="V148" s="269"/>
      <c r="W148" s="270"/>
      <c r="X148" s="284"/>
      <c r="Y148" s="285"/>
      <c r="Z148" s="285"/>
      <c r="AA148" s="285"/>
      <c r="AB148" s="286"/>
      <c r="AC148" s="285"/>
    </row>
    <row r="149" spans="1:29" ht="12.75">
      <c r="A149" s="88" t="s">
        <v>274</v>
      </c>
      <c r="B149" s="146"/>
      <c r="C149" s="146"/>
      <c r="D149" s="205"/>
      <c r="E149" s="146"/>
      <c r="F149" s="146"/>
      <c r="G149" s="146"/>
      <c r="H149" s="146"/>
      <c r="I149" s="146"/>
      <c r="J149" s="146"/>
      <c r="P149" s="84"/>
      <c r="Q149" s="146"/>
      <c r="R149" s="146"/>
      <c r="S149" s="205"/>
      <c r="T149" s="146"/>
      <c r="U149" s="146"/>
      <c r="V149" s="146"/>
      <c r="W149" s="205"/>
      <c r="X149" s="210"/>
      <c r="Y149" s="209"/>
      <c r="Z149" s="209"/>
      <c r="AA149" s="209"/>
      <c r="AB149" s="209"/>
      <c r="AC149" s="209"/>
    </row>
    <row r="150" spans="1:29" ht="12.75">
      <c r="A150" s="84"/>
      <c r="B150" s="146"/>
      <c r="C150" s="146"/>
      <c r="D150" s="205"/>
      <c r="E150" s="146"/>
      <c r="F150" s="146"/>
      <c r="G150" s="146"/>
      <c r="H150" s="146"/>
      <c r="I150" s="210"/>
      <c r="J150" s="209"/>
      <c r="P150" s="84"/>
      <c r="Q150" s="146"/>
      <c r="R150" s="146"/>
      <c r="S150" s="205"/>
      <c r="T150" s="146"/>
      <c r="U150" s="146"/>
      <c r="V150" s="146"/>
      <c r="W150" s="205"/>
      <c r="X150" s="210"/>
      <c r="Y150" s="209"/>
      <c r="Z150" s="209"/>
      <c r="AA150" s="209"/>
      <c r="AB150" s="209"/>
      <c r="AC150" s="209"/>
    </row>
    <row r="151" spans="1:29" ht="12.75">
      <c r="A151" s="84"/>
      <c r="B151" s="146"/>
      <c r="C151" s="146"/>
      <c r="D151" s="205"/>
      <c r="E151" s="146"/>
      <c r="F151" s="146"/>
      <c r="G151" s="146"/>
      <c r="H151" s="146"/>
      <c r="I151" s="210"/>
      <c r="J151" s="234"/>
      <c r="P151" s="84"/>
      <c r="Q151" s="146"/>
      <c r="R151" s="146"/>
      <c r="S151" s="205"/>
      <c r="T151" s="146"/>
      <c r="U151" s="146"/>
      <c r="V151" s="146"/>
      <c r="W151" s="205"/>
      <c r="X151" s="210"/>
      <c r="Y151" s="209"/>
      <c r="Z151" s="209"/>
      <c r="AA151" s="209"/>
      <c r="AB151" s="209"/>
      <c r="AC151" s="209"/>
    </row>
    <row r="152" spans="1:29" ht="12.75">
      <c r="A152" s="84"/>
      <c r="B152" s="146"/>
      <c r="C152" s="146"/>
      <c r="D152" s="205"/>
      <c r="E152" s="146"/>
      <c r="F152" s="146"/>
      <c r="G152" s="146"/>
      <c r="H152" s="146"/>
      <c r="I152" s="208"/>
      <c r="J152" s="209"/>
      <c r="P152" s="84"/>
      <c r="Q152" s="146"/>
      <c r="R152" s="146"/>
      <c r="S152" s="205"/>
      <c r="T152" s="146"/>
      <c r="U152" s="146"/>
      <c r="V152" s="146"/>
      <c r="W152" s="205"/>
      <c r="X152" s="146"/>
      <c r="Y152" s="205"/>
      <c r="Z152" s="205"/>
      <c r="AA152" s="205"/>
      <c r="AB152" s="205"/>
      <c r="AC152" s="205"/>
    </row>
    <row r="153" spans="1:29" ht="12.75">
      <c r="A153" s="88"/>
      <c r="B153" s="185"/>
      <c r="C153" s="185"/>
      <c r="D153" s="186"/>
      <c r="E153" s="185"/>
      <c r="F153" s="185"/>
      <c r="G153" s="185"/>
      <c r="H153" s="185"/>
      <c r="I153" s="276"/>
      <c r="J153" s="274"/>
      <c r="P153" s="84"/>
      <c r="Q153" s="146"/>
      <c r="R153" s="146"/>
      <c r="S153" s="205"/>
      <c r="T153" s="146"/>
      <c r="U153" s="146"/>
      <c r="V153" s="146"/>
      <c r="W153" s="205"/>
      <c r="X153" s="208"/>
      <c r="Y153" s="209"/>
      <c r="Z153" s="209"/>
      <c r="AA153" s="209"/>
      <c r="AB153" s="209"/>
      <c r="AC153" s="209"/>
    </row>
    <row r="154" spans="1:29" ht="12.75">
      <c r="A154" s="88"/>
      <c r="P154" s="84"/>
      <c r="Q154" s="146"/>
      <c r="R154" s="146"/>
      <c r="S154" s="205"/>
      <c r="T154" s="146"/>
      <c r="U154" s="146"/>
      <c r="V154" s="146"/>
      <c r="W154" s="205"/>
      <c r="X154" s="210"/>
      <c r="Y154" s="209"/>
      <c r="Z154" s="209"/>
      <c r="AA154" s="209"/>
      <c r="AB154" s="209"/>
      <c r="AC154" s="209"/>
    </row>
    <row r="155" spans="16:29" ht="12.75">
      <c r="P155" s="88"/>
      <c r="Q155" s="185"/>
      <c r="R155" s="185"/>
      <c r="S155" s="186"/>
      <c r="T155" s="185"/>
      <c r="U155" s="185"/>
      <c r="V155" s="185"/>
      <c r="W155" s="186"/>
      <c r="X155" s="193"/>
      <c r="Y155" s="194"/>
      <c r="Z155" s="194"/>
      <c r="AA155" s="194"/>
      <c r="AB155" s="194"/>
      <c r="AC155" s="194"/>
    </row>
    <row r="159" spans="1:10" ht="12.75">
      <c r="A159" s="35" t="s">
        <v>272</v>
      </c>
      <c r="B159" s="35"/>
      <c r="C159" s="88"/>
      <c r="D159" s="88"/>
      <c r="E159" s="88"/>
      <c r="F159" s="88"/>
      <c r="G159" s="88"/>
      <c r="H159" s="88"/>
      <c r="I159" s="88"/>
      <c r="J159" s="194"/>
    </row>
    <row r="160" spans="1:10" ht="12.75">
      <c r="A160" s="35"/>
      <c r="B160" s="35"/>
      <c r="C160" s="88"/>
      <c r="D160" s="88"/>
      <c r="E160" s="88"/>
      <c r="F160" s="88"/>
      <c r="G160" s="88"/>
      <c r="H160" s="88"/>
      <c r="I160" s="88"/>
      <c r="J160" s="194"/>
    </row>
    <row r="161" spans="1:10" ht="12.75">
      <c r="A161" s="35"/>
      <c r="B161" s="35"/>
      <c r="C161" s="88"/>
      <c r="D161" s="88" t="s">
        <v>273</v>
      </c>
      <c r="E161" s="88"/>
      <c r="F161" s="88"/>
      <c r="G161" s="88"/>
      <c r="H161" s="88"/>
      <c r="I161" s="88"/>
      <c r="J161" s="194"/>
    </row>
    <row r="162" spans="1:10" ht="12.75">
      <c r="A162" s="199"/>
      <c r="B162" s="197"/>
      <c r="C162" s="189"/>
      <c r="D162" s="190"/>
      <c r="E162" s="190"/>
      <c r="F162" s="190"/>
      <c r="G162" s="190"/>
      <c r="H162" s="190"/>
      <c r="I162" s="197"/>
      <c r="J162" s="198"/>
    </row>
    <row r="163" spans="1:10" ht="12.75">
      <c r="A163" s="184" t="s">
        <v>1</v>
      </c>
      <c r="B163" s="22" t="s">
        <v>133</v>
      </c>
      <c r="C163" s="13" t="s">
        <v>271</v>
      </c>
      <c r="D163" s="13" t="s">
        <v>4</v>
      </c>
      <c r="E163" s="13" t="s">
        <v>135</v>
      </c>
      <c r="F163" s="13" t="s">
        <v>136</v>
      </c>
      <c r="G163" s="13" t="s">
        <v>270</v>
      </c>
      <c r="H163" s="13" t="s">
        <v>137</v>
      </c>
      <c r="I163" s="195" t="s">
        <v>134</v>
      </c>
      <c r="J163" s="196" t="s">
        <v>4</v>
      </c>
    </row>
    <row r="164" spans="1:10" ht="12.75">
      <c r="A164" s="13" t="s">
        <v>370</v>
      </c>
      <c r="B164" s="22"/>
      <c r="C164" s="13" t="s">
        <v>3</v>
      </c>
      <c r="D164" s="13"/>
      <c r="E164" s="13"/>
      <c r="F164" s="13"/>
      <c r="G164" s="13"/>
      <c r="H164" s="13"/>
      <c r="I164" s="195" t="s">
        <v>12</v>
      </c>
      <c r="J164" s="196"/>
    </row>
    <row r="165" spans="1:10" ht="12.75">
      <c r="A165" s="223" t="s">
        <v>302</v>
      </c>
      <c r="B165" s="22"/>
      <c r="C165" s="200">
        <v>200</v>
      </c>
      <c r="D165" s="201">
        <v>0.24</v>
      </c>
      <c r="E165" s="200"/>
      <c r="F165" s="200"/>
      <c r="G165" s="200"/>
      <c r="H165" s="200"/>
      <c r="I165" s="200">
        <v>200</v>
      </c>
      <c r="J165" s="201">
        <v>0.24</v>
      </c>
    </row>
    <row r="166" spans="1:10" ht="12.75">
      <c r="A166" s="157" t="s">
        <v>149</v>
      </c>
      <c r="B166" s="23"/>
      <c r="C166" s="23">
        <v>150</v>
      </c>
      <c r="D166" s="155">
        <v>1.26</v>
      </c>
      <c r="E166" s="23"/>
      <c r="F166" s="23"/>
      <c r="G166" s="23"/>
      <c r="H166" s="23"/>
      <c r="I166" s="23">
        <v>200</v>
      </c>
      <c r="J166" s="23">
        <v>1.67</v>
      </c>
    </row>
    <row r="167" spans="1:10" ht="12.75">
      <c r="A167" s="157" t="s">
        <v>152</v>
      </c>
      <c r="B167" s="23"/>
      <c r="C167" s="23">
        <v>30</v>
      </c>
      <c r="D167" s="155">
        <v>0.13</v>
      </c>
      <c r="E167" s="23"/>
      <c r="F167" s="23"/>
      <c r="G167" s="23"/>
      <c r="H167" s="23"/>
      <c r="I167" s="154">
        <v>40</v>
      </c>
      <c r="J167" s="155">
        <v>0.17</v>
      </c>
    </row>
    <row r="168" spans="1:10" ht="12.75">
      <c r="A168" s="157" t="s">
        <v>155</v>
      </c>
      <c r="B168" s="23"/>
      <c r="C168" s="23">
        <v>75</v>
      </c>
      <c r="D168" s="155">
        <v>0.1</v>
      </c>
      <c r="E168" s="23"/>
      <c r="F168" s="23"/>
      <c r="G168" s="23"/>
      <c r="H168" s="23"/>
      <c r="I168" s="167" t="s">
        <v>276</v>
      </c>
      <c r="J168" s="155">
        <v>0.1</v>
      </c>
    </row>
    <row r="169" spans="1:10" ht="12.75">
      <c r="A169" s="157" t="s">
        <v>157</v>
      </c>
      <c r="B169" s="23"/>
      <c r="C169" s="23">
        <v>75</v>
      </c>
      <c r="D169" s="155">
        <v>0.44</v>
      </c>
      <c r="E169" s="23"/>
      <c r="F169" s="23"/>
      <c r="G169" s="23"/>
      <c r="H169" s="23"/>
      <c r="I169" s="23">
        <v>100</v>
      </c>
      <c r="J169" s="155">
        <v>0.59</v>
      </c>
    </row>
    <row r="170" spans="1:10" ht="12.75">
      <c r="A170" s="157" t="s">
        <v>38</v>
      </c>
      <c r="B170" s="23"/>
      <c r="C170" s="23">
        <v>200</v>
      </c>
      <c r="D170" s="155">
        <v>0.56</v>
      </c>
      <c r="E170" s="23"/>
      <c r="F170" s="23"/>
      <c r="G170" s="23"/>
      <c r="H170" s="23"/>
      <c r="I170" s="23">
        <v>200</v>
      </c>
      <c r="J170" s="155">
        <v>0.56</v>
      </c>
    </row>
    <row r="171" spans="1:10" ht="12.75">
      <c r="A171" s="157" t="s">
        <v>147</v>
      </c>
      <c r="B171" s="22"/>
      <c r="C171" s="200">
        <v>150</v>
      </c>
      <c r="D171" s="201">
        <v>0.67</v>
      </c>
      <c r="E171" s="200"/>
      <c r="F171" s="200"/>
      <c r="G171" s="200"/>
      <c r="H171" s="200"/>
      <c r="I171" s="225">
        <v>150</v>
      </c>
      <c r="J171" s="226">
        <v>0.67</v>
      </c>
    </row>
    <row r="172" spans="1:10" ht="12.75">
      <c r="A172" s="175" t="s">
        <v>148</v>
      </c>
      <c r="B172" s="22"/>
      <c r="C172" s="22"/>
      <c r="D172" s="176">
        <f>SUM(D165:D171)</f>
        <v>3.4</v>
      </c>
      <c r="E172" s="22"/>
      <c r="F172" s="22"/>
      <c r="G172" s="22"/>
      <c r="H172" s="22"/>
      <c r="I172" s="227"/>
      <c r="J172" s="228">
        <f>SUM(J165:J171)</f>
        <v>4</v>
      </c>
    </row>
    <row r="173" spans="1:10" ht="12.75">
      <c r="A173" s="227" t="s">
        <v>371</v>
      </c>
      <c r="B173" s="23"/>
      <c r="C173" s="23"/>
      <c r="D173" s="155"/>
      <c r="E173" s="23"/>
      <c r="F173" s="23"/>
      <c r="G173" s="23"/>
      <c r="H173" s="23"/>
      <c r="I173" s="160"/>
      <c r="J173" s="161"/>
    </row>
    <row r="174" spans="1:10" ht="12.75">
      <c r="A174" s="223" t="s">
        <v>61</v>
      </c>
      <c r="B174" s="23"/>
      <c r="C174" s="23">
        <v>200</v>
      </c>
      <c r="D174" s="155">
        <v>0.38</v>
      </c>
      <c r="E174" s="23"/>
      <c r="F174" s="23"/>
      <c r="G174" s="23"/>
      <c r="H174" s="23"/>
      <c r="I174" s="159">
        <v>200</v>
      </c>
      <c r="J174" s="161">
        <v>0.38</v>
      </c>
    </row>
    <row r="175" spans="1:10" ht="12.75">
      <c r="A175" s="157" t="s">
        <v>159</v>
      </c>
      <c r="B175" s="22"/>
      <c r="C175" s="200">
        <v>75</v>
      </c>
      <c r="D175" s="201">
        <v>1.06</v>
      </c>
      <c r="E175" s="200"/>
      <c r="F175" s="200"/>
      <c r="G175" s="200"/>
      <c r="H175" s="200"/>
      <c r="I175" s="200">
        <v>100</v>
      </c>
      <c r="J175" s="201">
        <v>1.61</v>
      </c>
    </row>
    <row r="176" spans="1:10" ht="12.75">
      <c r="A176" s="157" t="s">
        <v>152</v>
      </c>
      <c r="B176" s="22"/>
      <c r="C176" s="200">
        <v>20</v>
      </c>
      <c r="D176" s="201">
        <v>0.09</v>
      </c>
      <c r="E176" s="200"/>
      <c r="F176" s="200"/>
      <c r="G176" s="200"/>
      <c r="H176" s="200"/>
      <c r="I176" s="200">
        <v>30</v>
      </c>
      <c r="J176" s="201">
        <v>0.14</v>
      </c>
    </row>
    <row r="177" spans="1:10" ht="12.75">
      <c r="A177" s="157" t="s">
        <v>162</v>
      </c>
      <c r="B177" s="23"/>
      <c r="C177" s="23">
        <v>50</v>
      </c>
      <c r="D177" s="155">
        <v>0.1</v>
      </c>
      <c r="E177" s="23"/>
      <c r="F177" s="23"/>
      <c r="G177" s="23"/>
      <c r="H177" s="23"/>
      <c r="I177" s="23">
        <v>75</v>
      </c>
      <c r="J177" s="23">
        <v>0.1</v>
      </c>
    </row>
    <row r="178" spans="1:10" ht="12.75">
      <c r="A178" s="157" t="s">
        <v>163</v>
      </c>
      <c r="B178" s="23"/>
      <c r="C178" s="23">
        <v>100</v>
      </c>
      <c r="D178" s="155">
        <v>0.54</v>
      </c>
      <c r="E178" s="23"/>
      <c r="F178" s="23"/>
      <c r="G178" s="23"/>
      <c r="H178" s="23"/>
      <c r="I178" s="167" t="s">
        <v>277</v>
      </c>
      <c r="J178" s="155">
        <v>0.54</v>
      </c>
    </row>
    <row r="179" spans="1:10" ht="12.75">
      <c r="A179" s="157" t="s">
        <v>38</v>
      </c>
      <c r="B179" s="22"/>
      <c r="C179" s="200">
        <v>200</v>
      </c>
      <c r="D179" s="201">
        <v>0.56</v>
      </c>
      <c r="E179" s="200"/>
      <c r="F179" s="200"/>
      <c r="G179" s="200"/>
      <c r="H179" s="200"/>
      <c r="I179" s="287" t="s">
        <v>192</v>
      </c>
      <c r="J179" s="201">
        <v>0.56</v>
      </c>
    </row>
    <row r="180" spans="1:10" ht="12.75">
      <c r="A180" s="157" t="s">
        <v>147</v>
      </c>
      <c r="B180" s="23"/>
      <c r="C180" s="23">
        <v>150</v>
      </c>
      <c r="D180" s="155">
        <v>0.67</v>
      </c>
      <c r="E180" s="23"/>
      <c r="F180" s="23"/>
      <c r="G180" s="23"/>
      <c r="H180" s="23"/>
      <c r="I180" s="23">
        <v>150</v>
      </c>
      <c r="J180" s="155">
        <v>0.67</v>
      </c>
    </row>
    <row r="181" spans="1:10" ht="12.75">
      <c r="A181" s="175" t="s">
        <v>148</v>
      </c>
      <c r="B181" s="22"/>
      <c r="C181" s="200"/>
      <c r="D181" s="176">
        <f>SUM(D174:D180)</f>
        <v>3.4</v>
      </c>
      <c r="E181" s="22"/>
      <c r="F181" s="22"/>
      <c r="G181" s="22"/>
      <c r="H181" s="22"/>
      <c r="I181" s="22"/>
      <c r="J181" s="176">
        <f>SUM(J174:J180)</f>
        <v>4.000000000000001</v>
      </c>
    </row>
    <row r="182" spans="1:10" ht="12.75">
      <c r="A182" s="22" t="s">
        <v>372</v>
      </c>
      <c r="B182" s="23"/>
      <c r="C182" s="23"/>
      <c r="D182" s="155"/>
      <c r="E182" s="23"/>
      <c r="F182" s="23"/>
      <c r="G182" s="23"/>
      <c r="H182" s="23"/>
      <c r="I182" s="23"/>
      <c r="J182" s="23"/>
    </row>
    <row r="183" spans="1:10" ht="12.75">
      <c r="A183" s="223" t="s">
        <v>309</v>
      </c>
      <c r="B183" s="23"/>
      <c r="C183" s="23">
        <v>200</v>
      </c>
      <c r="D183" s="155">
        <v>0.29</v>
      </c>
      <c r="E183" s="23"/>
      <c r="F183" s="23"/>
      <c r="G183" s="23"/>
      <c r="H183" s="23"/>
      <c r="I183" s="154">
        <v>200</v>
      </c>
      <c r="J183" s="155">
        <v>0.29</v>
      </c>
    </row>
    <row r="184" spans="1:10" ht="12.75">
      <c r="A184" s="157" t="s">
        <v>165</v>
      </c>
      <c r="B184" s="23"/>
      <c r="C184" s="23">
        <v>200</v>
      </c>
      <c r="D184" s="155">
        <v>1.2</v>
      </c>
      <c r="E184" s="23"/>
      <c r="F184" s="23"/>
      <c r="G184" s="23"/>
      <c r="H184" s="23"/>
      <c r="I184" s="23">
        <v>300</v>
      </c>
      <c r="J184" s="155">
        <v>1.8</v>
      </c>
    </row>
    <row r="185" spans="1:10" ht="12.75">
      <c r="A185" s="157" t="s">
        <v>167</v>
      </c>
      <c r="B185" s="23"/>
      <c r="C185" s="23">
        <v>30</v>
      </c>
      <c r="D185" s="155">
        <v>0.31</v>
      </c>
      <c r="E185" s="23"/>
      <c r="F185" s="23"/>
      <c r="G185" s="23"/>
      <c r="H185" s="23"/>
      <c r="I185" s="154">
        <v>30</v>
      </c>
      <c r="J185" s="155">
        <v>0.31</v>
      </c>
    </row>
    <row r="186" spans="1:10" ht="12.75">
      <c r="A186" s="157" t="s">
        <v>38</v>
      </c>
      <c r="B186" s="23"/>
      <c r="C186" s="23">
        <v>200</v>
      </c>
      <c r="D186" s="155">
        <v>0.56</v>
      </c>
      <c r="E186" s="23"/>
      <c r="F186" s="23"/>
      <c r="G186" s="23"/>
      <c r="H186" s="23"/>
      <c r="I186" s="160">
        <v>200</v>
      </c>
      <c r="J186" s="161">
        <v>0.56</v>
      </c>
    </row>
    <row r="187" spans="1:10" ht="12.75">
      <c r="A187" s="157" t="s">
        <v>147</v>
      </c>
      <c r="B187" s="22"/>
      <c r="C187" s="200">
        <v>100</v>
      </c>
      <c r="D187" s="201">
        <v>0.3</v>
      </c>
      <c r="E187" s="200"/>
      <c r="F187" s="200"/>
      <c r="G187" s="200"/>
      <c r="H187" s="200"/>
      <c r="I187" s="200">
        <v>100</v>
      </c>
      <c r="J187" s="201">
        <v>0.3</v>
      </c>
    </row>
    <row r="188" spans="1:10" ht="12.75">
      <c r="A188" s="157" t="s">
        <v>350</v>
      </c>
      <c r="B188" s="22"/>
      <c r="C188" s="200">
        <v>125</v>
      </c>
      <c r="D188" s="201">
        <v>0.74</v>
      </c>
      <c r="E188" s="200"/>
      <c r="F188" s="200"/>
      <c r="G188" s="200"/>
      <c r="H188" s="200"/>
      <c r="I188" s="288">
        <v>125</v>
      </c>
      <c r="J188" s="201">
        <v>0.74</v>
      </c>
    </row>
    <row r="189" spans="1:10" ht="12.75">
      <c r="A189" s="175" t="s">
        <v>148</v>
      </c>
      <c r="B189" s="23"/>
      <c r="C189" s="23"/>
      <c r="D189" s="176">
        <f>SUM(D183:D188)</f>
        <v>3.4000000000000004</v>
      </c>
      <c r="E189" s="22"/>
      <c r="F189" s="22"/>
      <c r="G189" s="22"/>
      <c r="H189" s="22"/>
      <c r="I189" s="22"/>
      <c r="J189" s="176">
        <f>SUM(J183:J188)</f>
        <v>4</v>
      </c>
    </row>
    <row r="190" spans="1:10" ht="12.75">
      <c r="A190" s="22" t="s">
        <v>373</v>
      </c>
      <c r="B190" s="23"/>
      <c r="C190" s="23"/>
      <c r="D190" s="155"/>
      <c r="E190" s="23"/>
      <c r="F190" s="23"/>
      <c r="G190" s="23"/>
      <c r="H190" s="23"/>
      <c r="I190" s="160"/>
      <c r="J190" s="161"/>
    </row>
    <row r="191" spans="1:10" ht="12.75">
      <c r="A191" s="223" t="s">
        <v>48</v>
      </c>
      <c r="B191" s="23"/>
      <c r="C191" s="23">
        <v>200</v>
      </c>
      <c r="D191" s="155">
        <v>0.43</v>
      </c>
      <c r="E191" s="23"/>
      <c r="F191" s="23"/>
      <c r="G191" s="23"/>
      <c r="H191" s="23"/>
      <c r="I191" s="160">
        <v>200</v>
      </c>
      <c r="J191" s="182">
        <v>0.43</v>
      </c>
    </row>
    <row r="192" spans="1:10" ht="12.75">
      <c r="A192" s="157" t="s">
        <v>169</v>
      </c>
      <c r="B192" s="23"/>
      <c r="C192" s="23">
        <v>75</v>
      </c>
      <c r="D192" s="155">
        <v>1.31</v>
      </c>
      <c r="E192" s="23"/>
      <c r="F192" s="23"/>
      <c r="G192" s="23"/>
      <c r="H192" s="23"/>
      <c r="I192" s="159">
        <v>100</v>
      </c>
      <c r="J192" s="161">
        <v>1.59</v>
      </c>
    </row>
    <row r="193" spans="1:10" ht="12.75">
      <c r="A193" s="157" t="s">
        <v>152</v>
      </c>
      <c r="B193" s="22"/>
      <c r="C193" s="200">
        <v>30</v>
      </c>
      <c r="D193" s="201">
        <v>0.13</v>
      </c>
      <c r="E193" s="200"/>
      <c r="F193" s="200"/>
      <c r="G193" s="200"/>
      <c r="H193" s="200"/>
      <c r="I193" s="288">
        <v>40</v>
      </c>
      <c r="J193" s="226">
        <v>0.17</v>
      </c>
    </row>
    <row r="194" spans="1:10" ht="12.75">
      <c r="A194" s="157" t="s">
        <v>171</v>
      </c>
      <c r="B194" s="23"/>
      <c r="C194" s="23">
        <v>75</v>
      </c>
      <c r="D194" s="155">
        <v>0.1</v>
      </c>
      <c r="E194" s="23"/>
      <c r="F194" s="23"/>
      <c r="G194" s="23"/>
      <c r="H194" s="23"/>
      <c r="I194" s="23">
        <v>75</v>
      </c>
      <c r="J194" s="155">
        <v>0.1</v>
      </c>
    </row>
    <row r="195" spans="1:10" ht="12.75">
      <c r="A195" s="157" t="s">
        <v>173</v>
      </c>
      <c r="B195" s="22"/>
      <c r="C195" s="200">
        <v>100</v>
      </c>
      <c r="D195" s="201">
        <v>0.5</v>
      </c>
      <c r="E195" s="200"/>
      <c r="F195" s="200"/>
      <c r="G195" s="200"/>
      <c r="H195" s="200"/>
      <c r="I195" s="200">
        <v>100</v>
      </c>
      <c r="J195" s="201">
        <v>0.5</v>
      </c>
    </row>
    <row r="196" spans="1:10" ht="12.75">
      <c r="A196" s="157" t="s">
        <v>38</v>
      </c>
      <c r="B196" s="23"/>
      <c r="C196" s="23">
        <v>200</v>
      </c>
      <c r="D196" s="155">
        <v>0.56</v>
      </c>
      <c r="E196" s="23"/>
      <c r="F196" s="23"/>
      <c r="G196" s="23"/>
      <c r="H196" s="23"/>
      <c r="I196" s="23">
        <v>200</v>
      </c>
      <c r="J196" s="23">
        <v>0.56</v>
      </c>
    </row>
    <row r="197" spans="1:10" ht="12.75">
      <c r="A197" s="157" t="s">
        <v>175</v>
      </c>
      <c r="B197" s="23"/>
      <c r="C197" s="23">
        <v>130</v>
      </c>
      <c r="D197" s="155">
        <v>1.51</v>
      </c>
      <c r="E197" s="23"/>
      <c r="F197" s="23"/>
      <c r="G197" s="23"/>
      <c r="H197" s="23"/>
      <c r="I197" s="154">
        <v>130</v>
      </c>
      <c r="J197" s="155">
        <v>1.51</v>
      </c>
    </row>
    <row r="198" spans="1:10" ht="12.75">
      <c r="A198" s="175" t="s">
        <v>148</v>
      </c>
      <c r="B198" s="23"/>
      <c r="C198" s="23"/>
      <c r="D198" s="176">
        <f>SUM(D191:D197)</f>
        <v>4.54</v>
      </c>
      <c r="E198" s="22"/>
      <c r="F198" s="22"/>
      <c r="G198" s="22"/>
      <c r="H198" s="22"/>
      <c r="I198" s="22"/>
      <c r="J198" s="176">
        <f>SUM(J191:J197)</f>
        <v>4.86</v>
      </c>
    </row>
    <row r="199" spans="1:10" ht="12.75">
      <c r="A199" s="22" t="s">
        <v>374</v>
      </c>
      <c r="B199" s="23"/>
      <c r="C199" s="23"/>
      <c r="D199" s="155"/>
      <c r="E199" s="23"/>
      <c r="F199" s="23"/>
      <c r="G199" s="23"/>
      <c r="H199" s="23"/>
      <c r="I199" s="23"/>
      <c r="J199" s="155"/>
    </row>
    <row r="200" spans="1:10" ht="12.75">
      <c r="A200" s="223" t="s">
        <v>301</v>
      </c>
      <c r="B200" s="23"/>
      <c r="C200" s="23">
        <v>200</v>
      </c>
      <c r="D200" s="155">
        <v>0.26</v>
      </c>
      <c r="E200" s="23"/>
      <c r="F200" s="23"/>
      <c r="G200" s="23"/>
      <c r="H200" s="23"/>
      <c r="I200" s="23">
        <v>200</v>
      </c>
      <c r="J200" s="155">
        <v>0.26</v>
      </c>
    </row>
    <row r="201" spans="1:10" ht="12.75">
      <c r="A201" s="157" t="s">
        <v>195</v>
      </c>
      <c r="B201" s="23"/>
      <c r="C201" s="23">
        <v>150</v>
      </c>
      <c r="D201" s="155">
        <v>1.59</v>
      </c>
      <c r="E201" s="23"/>
      <c r="F201" s="23"/>
      <c r="G201" s="23"/>
      <c r="H201" s="23"/>
      <c r="I201" s="23">
        <v>200</v>
      </c>
      <c r="J201" s="155">
        <v>2.19</v>
      </c>
    </row>
    <row r="202" spans="1:10" ht="12.75">
      <c r="A202" s="157" t="s">
        <v>197</v>
      </c>
      <c r="B202" s="23"/>
      <c r="C202" s="23">
        <v>50</v>
      </c>
      <c r="D202" s="155">
        <v>0.32</v>
      </c>
      <c r="E202" s="23"/>
      <c r="F202" s="23"/>
      <c r="G202" s="23"/>
      <c r="H202" s="23"/>
      <c r="I202" s="23">
        <v>50</v>
      </c>
      <c r="J202" s="155">
        <v>0.32</v>
      </c>
    </row>
    <row r="203" spans="1:10" ht="12.75">
      <c r="A203" s="157" t="s">
        <v>38</v>
      </c>
      <c r="B203" s="23"/>
      <c r="C203" s="23">
        <v>200</v>
      </c>
      <c r="D203" s="155">
        <v>0.56</v>
      </c>
      <c r="E203" s="23"/>
      <c r="F203" s="23"/>
      <c r="G203" s="23"/>
      <c r="H203" s="23"/>
      <c r="I203" s="23">
        <v>200</v>
      </c>
      <c r="J203" s="155">
        <v>0.56</v>
      </c>
    </row>
    <row r="204" spans="1:10" ht="12.75">
      <c r="A204" s="157" t="s">
        <v>147</v>
      </c>
      <c r="B204" s="23"/>
      <c r="C204" s="23">
        <v>150</v>
      </c>
      <c r="D204" s="155">
        <v>0.67</v>
      </c>
      <c r="E204" s="23"/>
      <c r="F204" s="23"/>
      <c r="G204" s="23"/>
      <c r="H204" s="23"/>
      <c r="I204" s="23">
        <v>150</v>
      </c>
      <c r="J204" s="155">
        <v>0.67</v>
      </c>
    </row>
    <row r="205" spans="1:10" ht="12.75">
      <c r="A205" s="175" t="s">
        <v>148</v>
      </c>
      <c r="B205" s="23"/>
      <c r="C205" s="23"/>
      <c r="D205" s="176">
        <f>SUM(D200:D204)</f>
        <v>3.4</v>
      </c>
      <c r="E205" s="22"/>
      <c r="F205" s="22"/>
      <c r="G205" s="22"/>
      <c r="H205" s="22"/>
      <c r="I205" s="279"/>
      <c r="J205" s="176">
        <f>SUM(J200:J204)</f>
        <v>4</v>
      </c>
    </row>
    <row r="206" spans="1:10" ht="12.75">
      <c r="A206" s="185"/>
      <c r="B206" s="185"/>
      <c r="C206" s="185"/>
      <c r="D206" s="186"/>
      <c r="E206" s="185"/>
      <c r="F206" s="185"/>
      <c r="G206" s="185"/>
      <c r="H206" s="185"/>
      <c r="I206" s="210"/>
      <c r="J206" s="188"/>
    </row>
    <row r="207" spans="1:10" ht="12.75">
      <c r="A207" s="88" t="s">
        <v>274</v>
      </c>
      <c r="B207" s="146"/>
      <c r="C207" s="146"/>
      <c r="D207" s="205"/>
      <c r="E207" s="146"/>
      <c r="F207" s="146"/>
      <c r="G207" s="146"/>
      <c r="H207" s="146"/>
      <c r="I207" s="146"/>
      <c r="J207" s="146"/>
    </row>
    <row r="219" spans="1:10" ht="12.75">
      <c r="A219" s="35" t="s">
        <v>272</v>
      </c>
      <c r="B219" s="35"/>
      <c r="C219" s="88"/>
      <c r="D219" s="88"/>
      <c r="E219" s="88"/>
      <c r="F219" s="88"/>
      <c r="G219" s="88"/>
      <c r="H219" s="88"/>
      <c r="I219" s="88"/>
      <c r="J219" s="194"/>
    </row>
    <row r="220" spans="1:10" ht="12.75">
      <c r="A220" s="35"/>
      <c r="B220" s="35"/>
      <c r="C220" s="88"/>
      <c r="D220" s="88"/>
      <c r="E220" s="88"/>
      <c r="F220" s="88"/>
      <c r="G220" s="88"/>
      <c r="H220" s="88"/>
      <c r="I220" s="88"/>
      <c r="J220" s="194"/>
    </row>
    <row r="221" spans="1:10" ht="12.75">
      <c r="A221" s="35"/>
      <c r="B221" s="35"/>
      <c r="C221" s="88"/>
      <c r="D221" s="88" t="s">
        <v>273</v>
      </c>
      <c r="E221" s="88"/>
      <c r="F221" s="88"/>
      <c r="G221" s="88"/>
      <c r="H221" s="88"/>
      <c r="I221" s="88"/>
      <c r="J221" s="194"/>
    </row>
    <row r="222" spans="1:10" ht="12.75">
      <c r="A222" s="199"/>
      <c r="B222" s="197"/>
      <c r="C222" s="189"/>
      <c r="D222" s="190"/>
      <c r="E222" s="190"/>
      <c r="F222" s="190"/>
      <c r="G222" s="190"/>
      <c r="H222" s="190"/>
      <c r="I222" s="197"/>
      <c r="J222" s="198"/>
    </row>
    <row r="223" spans="1:10" ht="12.75">
      <c r="A223" s="184" t="s">
        <v>1</v>
      </c>
      <c r="B223" s="22" t="s">
        <v>133</v>
      </c>
      <c r="C223" s="13" t="s">
        <v>271</v>
      </c>
      <c r="D223" s="13" t="s">
        <v>4</v>
      </c>
      <c r="E223" s="13" t="s">
        <v>135</v>
      </c>
      <c r="F223" s="13" t="s">
        <v>136</v>
      </c>
      <c r="G223" s="13" t="s">
        <v>270</v>
      </c>
      <c r="H223" s="13" t="s">
        <v>137</v>
      </c>
      <c r="I223" s="195" t="s">
        <v>134</v>
      </c>
      <c r="J223" s="196" t="s">
        <v>4</v>
      </c>
    </row>
    <row r="224" spans="1:10" ht="12.75">
      <c r="A224" s="13" t="s">
        <v>375</v>
      </c>
      <c r="B224" s="22"/>
      <c r="C224" s="13" t="s">
        <v>3</v>
      </c>
      <c r="D224" s="13"/>
      <c r="E224" s="13"/>
      <c r="F224" s="13"/>
      <c r="G224" s="13"/>
      <c r="H224" s="13"/>
      <c r="I224" s="195" t="s">
        <v>12</v>
      </c>
      <c r="J224" s="196"/>
    </row>
    <row r="225" spans="1:10" ht="12.75">
      <c r="A225" s="223" t="s">
        <v>351</v>
      </c>
      <c r="B225" s="22"/>
      <c r="C225" s="200">
        <v>200</v>
      </c>
      <c r="D225" s="201">
        <v>0.52</v>
      </c>
      <c r="E225" s="200"/>
      <c r="F225" s="200"/>
      <c r="G225" s="200"/>
      <c r="H225" s="200"/>
      <c r="I225" s="200">
        <v>200</v>
      </c>
      <c r="J225" s="201">
        <v>0.52</v>
      </c>
    </row>
    <row r="226" spans="1:10" ht="12.75">
      <c r="A226" s="157" t="s">
        <v>176</v>
      </c>
      <c r="B226" s="23"/>
      <c r="C226" s="23">
        <v>82.5</v>
      </c>
      <c r="D226" s="155">
        <v>1.47</v>
      </c>
      <c r="E226" s="23"/>
      <c r="F226" s="23"/>
      <c r="G226" s="23"/>
      <c r="H226" s="23"/>
      <c r="I226" s="23">
        <v>110</v>
      </c>
      <c r="J226" s="23">
        <v>1.99</v>
      </c>
    </row>
    <row r="227" spans="1:10" ht="12.75">
      <c r="A227" s="157" t="s">
        <v>141</v>
      </c>
      <c r="B227" s="23"/>
      <c r="C227" s="23">
        <v>20</v>
      </c>
      <c r="D227" s="155">
        <v>0.08</v>
      </c>
      <c r="E227" s="23"/>
      <c r="F227" s="23"/>
      <c r="G227" s="23"/>
      <c r="H227" s="23"/>
      <c r="I227" s="154">
        <v>40</v>
      </c>
      <c r="J227" s="155">
        <v>0.16</v>
      </c>
    </row>
    <row r="228" spans="1:10" ht="12.75">
      <c r="A228" s="157" t="s">
        <v>143</v>
      </c>
      <c r="B228" s="23"/>
      <c r="C228" s="23">
        <v>75</v>
      </c>
      <c r="D228" s="155">
        <v>0.25</v>
      </c>
      <c r="E228" s="23"/>
      <c r="F228" s="23"/>
      <c r="G228" s="23"/>
      <c r="H228" s="23"/>
      <c r="I228" s="167" t="s">
        <v>276</v>
      </c>
      <c r="J228" s="155">
        <v>0.25</v>
      </c>
    </row>
    <row r="229" spans="1:10" ht="12.75">
      <c r="A229" s="157" t="s">
        <v>178</v>
      </c>
      <c r="B229" s="23"/>
      <c r="C229" s="23">
        <v>100</v>
      </c>
      <c r="D229" s="155">
        <v>0.22</v>
      </c>
      <c r="E229" s="23"/>
      <c r="F229" s="23"/>
      <c r="G229" s="23"/>
      <c r="H229" s="23"/>
      <c r="I229" s="23">
        <v>100</v>
      </c>
      <c r="J229" s="155">
        <v>0.22</v>
      </c>
    </row>
    <row r="230" spans="1:10" ht="12.75">
      <c r="A230" s="157" t="s">
        <v>38</v>
      </c>
      <c r="B230" s="23"/>
      <c r="C230" s="23">
        <v>200</v>
      </c>
      <c r="D230" s="155">
        <v>0.56</v>
      </c>
      <c r="E230" s="23"/>
      <c r="F230" s="23"/>
      <c r="G230" s="23"/>
      <c r="H230" s="23"/>
      <c r="I230" s="23">
        <v>200</v>
      </c>
      <c r="J230" s="155">
        <v>0.56</v>
      </c>
    </row>
    <row r="231" spans="1:10" ht="12.75">
      <c r="A231" s="157" t="s">
        <v>147</v>
      </c>
      <c r="B231" s="22"/>
      <c r="C231" s="200">
        <v>100</v>
      </c>
      <c r="D231" s="201">
        <v>0.3</v>
      </c>
      <c r="E231" s="200"/>
      <c r="F231" s="200"/>
      <c r="G231" s="200"/>
      <c r="H231" s="200"/>
      <c r="I231" s="225">
        <v>100</v>
      </c>
      <c r="J231" s="226">
        <v>0.3</v>
      </c>
    </row>
    <row r="232" spans="1:10" ht="12.75">
      <c r="A232" s="175" t="s">
        <v>148</v>
      </c>
      <c r="B232" s="22"/>
      <c r="C232" s="22"/>
      <c r="D232" s="176">
        <f>SUM(D225:D231)</f>
        <v>3.4</v>
      </c>
      <c r="E232" s="22"/>
      <c r="F232" s="22"/>
      <c r="G232" s="22"/>
      <c r="H232" s="22"/>
      <c r="I232" s="227"/>
      <c r="J232" s="228">
        <f>SUM(J225:J231)</f>
        <v>4</v>
      </c>
    </row>
    <row r="233" spans="1:10" ht="12.75">
      <c r="A233" s="227" t="s">
        <v>376</v>
      </c>
      <c r="B233" s="23"/>
      <c r="C233" s="23"/>
      <c r="D233" s="155"/>
      <c r="E233" s="23"/>
      <c r="F233" s="23"/>
      <c r="G233" s="23"/>
      <c r="H233" s="23"/>
      <c r="I233" s="160"/>
      <c r="J233" s="161"/>
    </row>
    <row r="234" spans="1:10" ht="12.75">
      <c r="A234" s="223" t="s">
        <v>304</v>
      </c>
      <c r="B234" s="23"/>
      <c r="C234" s="23">
        <v>200</v>
      </c>
      <c r="D234" s="155">
        <v>0.22</v>
      </c>
      <c r="E234" s="23"/>
      <c r="F234" s="23"/>
      <c r="G234" s="23"/>
      <c r="H234" s="23"/>
      <c r="I234" s="159">
        <v>100</v>
      </c>
      <c r="J234" s="161">
        <v>0.22</v>
      </c>
    </row>
    <row r="235" spans="1:10" ht="12.75">
      <c r="A235" s="157" t="s">
        <v>180</v>
      </c>
      <c r="B235" s="22"/>
      <c r="C235" s="200">
        <v>75</v>
      </c>
      <c r="D235" s="201">
        <v>1.52</v>
      </c>
      <c r="E235" s="200"/>
      <c r="F235" s="200"/>
      <c r="G235" s="200"/>
      <c r="H235" s="200"/>
      <c r="I235" s="200">
        <v>75</v>
      </c>
      <c r="J235" s="201">
        <v>2.12</v>
      </c>
    </row>
    <row r="236" spans="1:10" ht="12.75">
      <c r="A236" s="157" t="s">
        <v>171</v>
      </c>
      <c r="B236" s="22"/>
      <c r="C236" s="200">
        <v>75</v>
      </c>
      <c r="D236" s="201">
        <v>0.1</v>
      </c>
      <c r="E236" s="200"/>
      <c r="F236" s="200"/>
      <c r="G236" s="200"/>
      <c r="H236" s="200"/>
      <c r="I236" s="200">
        <v>100</v>
      </c>
      <c r="J236" s="201">
        <v>0.1</v>
      </c>
    </row>
    <row r="237" spans="1:10" ht="12.75">
      <c r="A237" s="157" t="s">
        <v>183</v>
      </c>
      <c r="B237" s="23"/>
      <c r="C237" s="23">
        <v>100</v>
      </c>
      <c r="D237" s="155">
        <v>0.3</v>
      </c>
      <c r="E237" s="23"/>
      <c r="F237" s="23"/>
      <c r="G237" s="23"/>
      <c r="H237" s="23"/>
      <c r="I237" s="23">
        <v>200</v>
      </c>
      <c r="J237" s="23">
        <v>0.3</v>
      </c>
    </row>
    <row r="238" spans="1:10" ht="12.75">
      <c r="A238" s="157" t="s">
        <v>38</v>
      </c>
      <c r="B238" s="23"/>
      <c r="C238" s="23">
        <v>200</v>
      </c>
      <c r="D238" s="155">
        <v>0.56</v>
      </c>
      <c r="E238" s="23"/>
      <c r="F238" s="23"/>
      <c r="G238" s="23"/>
      <c r="H238" s="23"/>
      <c r="I238" s="167" t="s">
        <v>198</v>
      </c>
      <c r="J238" s="155">
        <v>0.56</v>
      </c>
    </row>
    <row r="239" spans="1:10" ht="12.75">
      <c r="A239" s="157" t="s">
        <v>185</v>
      </c>
      <c r="B239" s="22"/>
      <c r="C239" s="200">
        <v>25</v>
      </c>
      <c r="D239" s="201">
        <v>0.4</v>
      </c>
      <c r="E239" s="200"/>
      <c r="F239" s="200"/>
      <c r="G239" s="200"/>
      <c r="H239" s="200"/>
      <c r="I239" s="287" t="s">
        <v>277</v>
      </c>
      <c r="J239" s="201">
        <v>0.4</v>
      </c>
    </row>
    <row r="240" spans="1:10" ht="12.75">
      <c r="A240" s="157" t="s">
        <v>147</v>
      </c>
      <c r="B240" s="23"/>
      <c r="C240" s="23">
        <v>100</v>
      </c>
      <c r="D240" s="155">
        <v>0.3</v>
      </c>
      <c r="E240" s="23"/>
      <c r="F240" s="23"/>
      <c r="G240" s="23"/>
      <c r="H240" s="23"/>
      <c r="I240" s="23"/>
      <c r="J240" s="155">
        <v>0.3</v>
      </c>
    </row>
    <row r="241" spans="1:10" ht="12.75">
      <c r="A241" s="175" t="s">
        <v>148</v>
      </c>
      <c r="B241" s="22"/>
      <c r="C241" s="200"/>
      <c r="D241" s="176">
        <f>SUM(D234:D240)</f>
        <v>3.4</v>
      </c>
      <c r="E241" s="22"/>
      <c r="F241" s="22"/>
      <c r="G241" s="22"/>
      <c r="H241" s="22"/>
      <c r="I241" s="22"/>
      <c r="J241" s="176">
        <f>SUM(J234:J240)</f>
        <v>4</v>
      </c>
    </row>
    <row r="242" spans="1:10" ht="12.75">
      <c r="A242" s="22" t="s">
        <v>377</v>
      </c>
      <c r="B242" s="23"/>
      <c r="C242" s="23"/>
      <c r="D242" s="155"/>
      <c r="E242" s="23"/>
      <c r="F242" s="23"/>
      <c r="G242" s="23"/>
      <c r="H242" s="23"/>
      <c r="I242" s="23"/>
      <c r="J242" s="23"/>
    </row>
    <row r="243" spans="1:10" ht="12.75">
      <c r="A243" s="223" t="s">
        <v>306</v>
      </c>
      <c r="B243" s="23"/>
      <c r="C243" s="23">
        <v>200</v>
      </c>
      <c r="D243" s="155">
        <v>0.25</v>
      </c>
      <c r="E243" s="23"/>
      <c r="F243" s="23"/>
      <c r="G243" s="23"/>
      <c r="H243" s="23"/>
      <c r="I243" s="154">
        <v>200</v>
      </c>
      <c r="J243" s="155">
        <v>0.25</v>
      </c>
    </row>
    <row r="244" spans="1:10" ht="12.75">
      <c r="A244" s="152" t="s">
        <v>199</v>
      </c>
      <c r="B244" s="23"/>
      <c r="C244" s="23">
        <v>50</v>
      </c>
      <c r="D244" s="155">
        <v>0.81</v>
      </c>
      <c r="E244" s="23"/>
      <c r="F244" s="23"/>
      <c r="G244" s="23"/>
      <c r="H244" s="23"/>
      <c r="I244" s="154">
        <v>75</v>
      </c>
      <c r="J244" s="155">
        <v>1.41</v>
      </c>
    </row>
    <row r="245" spans="1:10" ht="12.75">
      <c r="A245" s="152" t="s">
        <v>152</v>
      </c>
      <c r="B245" s="23"/>
      <c r="C245" s="23">
        <v>20</v>
      </c>
      <c r="D245" s="155">
        <v>0.09</v>
      </c>
      <c r="E245" s="23"/>
      <c r="F245" s="23"/>
      <c r="G245" s="23"/>
      <c r="H245" s="23"/>
      <c r="I245" s="154">
        <v>20</v>
      </c>
      <c r="J245" s="155">
        <v>0.09</v>
      </c>
    </row>
    <row r="246" spans="1:10" ht="12.75">
      <c r="A246" s="157" t="s">
        <v>155</v>
      </c>
      <c r="B246" s="23"/>
      <c r="C246" s="23">
        <v>75</v>
      </c>
      <c r="D246" s="155">
        <v>0.1</v>
      </c>
      <c r="E246" s="23"/>
      <c r="F246" s="23"/>
      <c r="G246" s="23"/>
      <c r="H246" s="23"/>
      <c r="I246" s="23">
        <v>75</v>
      </c>
      <c r="J246" s="155">
        <v>0.1</v>
      </c>
    </row>
    <row r="247" spans="1:10" ht="12.75">
      <c r="A247" s="158" t="s">
        <v>201</v>
      </c>
      <c r="B247" s="23"/>
      <c r="C247" s="23">
        <v>100</v>
      </c>
      <c r="D247" s="155">
        <v>0.44</v>
      </c>
      <c r="E247" s="23"/>
      <c r="F247" s="23"/>
      <c r="G247" s="23"/>
      <c r="H247" s="23"/>
      <c r="I247" s="154">
        <v>100</v>
      </c>
      <c r="J247" s="155">
        <v>0.44</v>
      </c>
    </row>
    <row r="248" spans="1:10" ht="12.75">
      <c r="A248" s="158" t="s">
        <v>203</v>
      </c>
      <c r="B248" s="23"/>
      <c r="C248" s="23">
        <v>200</v>
      </c>
      <c r="D248" s="155">
        <v>0.3</v>
      </c>
      <c r="E248" s="23"/>
      <c r="F248" s="23"/>
      <c r="G248" s="23"/>
      <c r="H248" s="23"/>
      <c r="I248" s="160">
        <v>200</v>
      </c>
      <c r="J248" s="161">
        <v>0.3</v>
      </c>
    </row>
    <row r="249" spans="1:10" ht="12.75">
      <c r="A249" s="158" t="s">
        <v>350</v>
      </c>
      <c r="B249" s="22"/>
      <c r="C249" s="200">
        <v>125</v>
      </c>
      <c r="D249" s="201">
        <v>0.74</v>
      </c>
      <c r="E249" s="200"/>
      <c r="F249" s="200"/>
      <c r="G249" s="200"/>
      <c r="H249" s="200"/>
      <c r="I249" s="200">
        <v>125</v>
      </c>
      <c r="J249" s="201">
        <v>0.74</v>
      </c>
    </row>
    <row r="250" spans="1:10" ht="12.75">
      <c r="A250" s="162" t="s">
        <v>147</v>
      </c>
      <c r="B250" s="157"/>
      <c r="C250" s="23">
        <v>150</v>
      </c>
      <c r="D250" s="23">
        <v>0.67</v>
      </c>
      <c r="E250" s="23"/>
      <c r="F250" s="23"/>
      <c r="G250" s="23"/>
      <c r="H250" s="23"/>
      <c r="I250" s="23">
        <v>150</v>
      </c>
      <c r="J250" s="23">
        <v>0.67</v>
      </c>
    </row>
    <row r="251" spans="1:10" ht="12.75">
      <c r="A251" s="163" t="s">
        <v>148</v>
      </c>
      <c r="B251" s="157"/>
      <c r="C251" s="157"/>
      <c r="D251" s="176">
        <f>SUM(D243:D250)</f>
        <v>3.4000000000000004</v>
      </c>
      <c r="E251" s="22"/>
      <c r="F251" s="22"/>
      <c r="G251" s="22"/>
      <c r="H251" s="22"/>
      <c r="I251" s="22"/>
      <c r="J251" s="176">
        <f>SUM(J243:J250)</f>
        <v>4</v>
      </c>
    </row>
    <row r="278" spans="1:10" ht="12.75">
      <c r="A278" s="185"/>
      <c r="B278" s="185"/>
      <c r="C278" s="185"/>
      <c r="D278" s="186"/>
      <c r="E278" s="185"/>
      <c r="F278" s="185"/>
      <c r="G278" s="185"/>
      <c r="H278" s="185"/>
      <c r="I278" s="273"/>
      <c r="J278" s="274"/>
    </row>
    <row r="279" spans="1:10" ht="12.75">
      <c r="A279" s="213"/>
      <c r="B279" s="146"/>
      <c r="C279" s="146"/>
      <c r="D279" s="205"/>
      <c r="E279" s="146"/>
      <c r="F279" s="146"/>
      <c r="G279" s="146"/>
      <c r="H279" s="146"/>
      <c r="I279" s="210"/>
      <c r="J279" s="209"/>
    </row>
    <row r="280" spans="1:10" ht="12.75">
      <c r="A280" s="84"/>
      <c r="B280" s="146"/>
      <c r="C280" s="146"/>
      <c r="D280" s="205"/>
      <c r="E280" s="146"/>
      <c r="F280" s="146"/>
      <c r="G280" s="146"/>
      <c r="H280" s="146"/>
      <c r="I280" s="208"/>
      <c r="J280" s="209"/>
    </row>
    <row r="281" spans="1:10" ht="12.75">
      <c r="A281" s="275"/>
      <c r="B281" s="185"/>
      <c r="C281" s="269"/>
      <c r="D281" s="270"/>
      <c r="E281" s="269"/>
      <c r="F281" s="269"/>
      <c r="G281" s="269"/>
      <c r="H281" s="269"/>
      <c r="I281" s="269"/>
      <c r="J281" s="270"/>
    </row>
    <row r="282" spans="1:10" ht="12.75">
      <c r="A282" s="275"/>
      <c r="B282" s="185"/>
      <c r="C282" s="269"/>
      <c r="D282" s="270"/>
      <c r="E282" s="269"/>
      <c r="F282" s="269"/>
      <c r="G282" s="269"/>
      <c r="H282" s="269"/>
      <c r="I282" s="269"/>
      <c r="J282" s="270"/>
    </row>
    <row r="283" spans="1:10" ht="12.75">
      <c r="A283" s="275"/>
      <c r="B283" s="146"/>
      <c r="C283" s="146"/>
      <c r="D283" s="205"/>
      <c r="E283" s="146"/>
      <c r="F283" s="146"/>
      <c r="G283" s="146"/>
      <c r="H283" s="146"/>
      <c r="I283" s="146"/>
      <c r="J283" s="146"/>
    </row>
    <row r="284" spans="1:10" ht="12.75">
      <c r="A284" s="212"/>
      <c r="B284" s="146"/>
      <c r="C284" s="146"/>
      <c r="D284" s="205"/>
      <c r="E284" s="146"/>
      <c r="F284" s="146"/>
      <c r="G284" s="146"/>
      <c r="H284" s="146"/>
      <c r="I284" s="207"/>
      <c r="J284" s="205"/>
    </row>
    <row r="285" spans="1:10" ht="12.75">
      <c r="A285" s="277"/>
      <c r="B285" s="185"/>
      <c r="C285" s="185"/>
      <c r="D285" s="186"/>
      <c r="E285" s="185"/>
      <c r="F285" s="185"/>
      <c r="G285" s="185"/>
      <c r="H285" s="185"/>
      <c r="I285" s="222"/>
      <c r="J285" s="186"/>
    </row>
    <row r="286" spans="1:10" ht="12.75">
      <c r="A286" s="185"/>
      <c r="B286" s="146"/>
      <c r="C286" s="146"/>
      <c r="D286" s="205"/>
      <c r="E286" s="146"/>
      <c r="F286" s="146"/>
      <c r="G286" s="146"/>
      <c r="H286" s="146"/>
      <c r="I286" s="146"/>
      <c r="J286" s="205"/>
    </row>
    <row r="287" spans="1:10" ht="12.75">
      <c r="A287" s="275"/>
      <c r="B287" s="185"/>
      <c r="C287" s="269"/>
      <c r="D287" s="270"/>
      <c r="E287" s="269"/>
      <c r="F287" s="269"/>
      <c r="G287" s="269"/>
      <c r="H287" s="269"/>
      <c r="I287" s="269"/>
      <c r="J287" s="270"/>
    </row>
    <row r="288" spans="1:10" ht="12.75">
      <c r="A288" s="275"/>
      <c r="B288" s="146"/>
      <c r="C288" s="146"/>
      <c r="D288" s="205"/>
      <c r="E288" s="146"/>
      <c r="F288" s="146"/>
      <c r="G288" s="146"/>
      <c r="H288" s="146"/>
      <c r="I288" s="146"/>
      <c r="J288" s="146"/>
    </row>
    <row r="289" spans="1:10" ht="12.75">
      <c r="A289" s="84"/>
      <c r="B289" s="146"/>
      <c r="C289" s="146"/>
      <c r="D289" s="205"/>
      <c r="E289" s="146"/>
      <c r="F289" s="146"/>
      <c r="G289" s="146"/>
      <c r="H289" s="146"/>
      <c r="I289" s="206"/>
      <c r="J289" s="205"/>
    </row>
    <row r="290" spans="1:10" ht="12.75">
      <c r="A290" s="84"/>
      <c r="B290" s="146"/>
      <c r="C290" s="146"/>
      <c r="D290" s="205"/>
      <c r="E290" s="146"/>
      <c r="F290" s="146"/>
      <c r="G290" s="146"/>
      <c r="H290" s="146"/>
      <c r="I290" s="146"/>
      <c r="J290" s="205"/>
    </row>
    <row r="291" spans="1:10" ht="12.75">
      <c r="A291" s="84"/>
      <c r="B291" s="146"/>
      <c r="C291" s="146"/>
      <c r="D291" s="205"/>
      <c r="E291" s="146"/>
      <c r="F291" s="146"/>
      <c r="G291" s="146"/>
      <c r="H291" s="146"/>
      <c r="I291" s="206"/>
      <c r="J291" s="205"/>
    </row>
    <row r="292" spans="1:10" ht="12.75">
      <c r="A292" s="84"/>
      <c r="B292" s="146"/>
      <c r="C292" s="146"/>
      <c r="D292" s="205"/>
      <c r="E292" s="146"/>
      <c r="F292" s="146"/>
      <c r="G292" s="146"/>
      <c r="H292" s="146"/>
      <c r="I292" s="210"/>
      <c r="J292" s="209"/>
    </row>
    <row r="293" spans="1:10" ht="12.75">
      <c r="A293" s="88"/>
      <c r="B293" s="185"/>
      <c r="C293" s="185"/>
      <c r="D293" s="186"/>
      <c r="E293" s="185"/>
      <c r="F293" s="185"/>
      <c r="G293" s="185"/>
      <c r="H293" s="185"/>
      <c r="I293" s="187"/>
      <c r="J293" s="188"/>
    </row>
    <row r="294" spans="1:10" ht="12.75">
      <c r="A294" s="185"/>
      <c r="B294" s="185"/>
      <c r="C294" s="185"/>
      <c r="D294" s="186"/>
      <c r="E294" s="185"/>
      <c r="F294" s="185"/>
      <c r="G294" s="185"/>
      <c r="H294" s="185"/>
      <c r="I294" s="210"/>
      <c r="J294" s="188"/>
    </row>
    <row r="295" spans="1:10" ht="12.75">
      <c r="A295" s="275"/>
      <c r="B295" s="146"/>
      <c r="C295" s="146"/>
      <c r="D295" s="205"/>
      <c r="E295" s="146"/>
      <c r="F295" s="146"/>
      <c r="G295" s="146"/>
      <c r="H295" s="146"/>
      <c r="I295" s="146"/>
      <c r="J295" s="146"/>
    </row>
    <row r="296" spans="1:10" ht="12.75">
      <c r="A296" s="84"/>
      <c r="B296" s="146"/>
      <c r="C296" s="146"/>
      <c r="D296" s="205"/>
      <c r="E296" s="146"/>
      <c r="F296" s="146"/>
      <c r="G296" s="146"/>
      <c r="H296" s="146"/>
      <c r="I296" s="210"/>
      <c r="J296" s="209"/>
    </row>
    <row r="297" spans="1:10" ht="12.75">
      <c r="A297" s="84"/>
      <c r="B297" s="146"/>
      <c r="C297" s="146"/>
      <c r="D297" s="205"/>
      <c r="E297" s="146"/>
      <c r="F297" s="146"/>
      <c r="G297" s="146"/>
      <c r="H297" s="146"/>
      <c r="I297" s="210"/>
      <c r="J297" s="234"/>
    </row>
    <row r="298" spans="1:10" ht="12.75">
      <c r="A298" s="84"/>
      <c r="B298" s="146"/>
      <c r="C298" s="146"/>
      <c r="D298" s="205"/>
      <c r="E298" s="146"/>
      <c r="F298" s="146"/>
      <c r="G298" s="146"/>
      <c r="H298" s="146"/>
      <c r="I298" s="208"/>
      <c r="J298" s="209"/>
    </row>
    <row r="299" spans="1:10" ht="12.75">
      <c r="A299" s="88"/>
      <c r="B299" s="185"/>
      <c r="C299" s="185"/>
      <c r="D299" s="186"/>
      <c r="E299" s="185"/>
      <c r="F299" s="185"/>
      <c r="G299" s="185"/>
      <c r="H299" s="185"/>
      <c r="I299" s="276"/>
      <c r="J299" s="274"/>
    </row>
    <row r="300" spans="1:10" ht="12.75">
      <c r="A300" s="185"/>
      <c r="B300" s="146"/>
      <c r="C300" s="146"/>
      <c r="D300" s="205"/>
      <c r="E300" s="146"/>
      <c r="F300" s="146"/>
      <c r="G300" s="146"/>
      <c r="H300" s="146"/>
      <c r="I300" s="146"/>
      <c r="J300" s="205"/>
    </row>
    <row r="301" spans="1:10" ht="12.75">
      <c r="A301" s="275"/>
      <c r="B301" s="185"/>
      <c r="C301" s="269"/>
      <c r="D301" s="270"/>
      <c r="E301" s="269"/>
      <c r="F301" s="269"/>
      <c r="G301" s="269"/>
      <c r="H301" s="269"/>
      <c r="I301" s="269"/>
      <c r="J301" s="270"/>
    </row>
    <row r="302" spans="1:10" ht="12.75">
      <c r="A302" s="275"/>
      <c r="B302" s="146"/>
      <c r="C302" s="146"/>
      <c r="D302" s="205"/>
      <c r="E302" s="146"/>
      <c r="F302" s="146"/>
      <c r="G302" s="146"/>
      <c r="H302" s="146"/>
      <c r="I302" s="146"/>
      <c r="J302" s="146"/>
    </row>
    <row r="303" spans="1:10" ht="12.75">
      <c r="A303" s="84"/>
      <c r="B303" s="146"/>
      <c r="C303" s="146"/>
      <c r="D303" s="205"/>
      <c r="E303" s="146"/>
      <c r="F303" s="146"/>
      <c r="G303" s="146"/>
      <c r="H303" s="146"/>
      <c r="I303" s="206"/>
      <c r="J303" s="205"/>
    </row>
    <row r="304" spans="1:10" ht="12.75">
      <c r="A304" s="84"/>
      <c r="B304" s="146"/>
      <c r="C304" s="146"/>
      <c r="D304" s="205"/>
      <c r="E304" s="146"/>
      <c r="F304" s="146"/>
      <c r="G304" s="146"/>
      <c r="H304" s="146"/>
      <c r="I304" s="146"/>
      <c r="J304" s="205"/>
    </row>
    <row r="305" spans="1:10" ht="12.75">
      <c r="A305" s="84"/>
      <c r="B305" s="146"/>
      <c r="C305" s="146"/>
      <c r="D305" s="205"/>
      <c r="E305" s="146"/>
      <c r="F305" s="146"/>
      <c r="G305" s="146"/>
      <c r="H305" s="146"/>
      <c r="I305" s="206"/>
      <c r="J305" s="205"/>
    </row>
    <row r="306" spans="1:10" ht="12.75">
      <c r="A306" s="84"/>
      <c r="B306" s="146"/>
      <c r="C306" s="146"/>
      <c r="D306" s="205"/>
      <c r="E306" s="146"/>
      <c r="F306" s="146"/>
      <c r="G306" s="146"/>
      <c r="H306" s="146"/>
      <c r="I306" s="210"/>
      <c r="J306" s="209"/>
    </row>
    <row r="307" spans="1:10" ht="12.75">
      <c r="A307" s="88"/>
      <c r="B307" s="185"/>
      <c r="C307" s="185"/>
      <c r="D307" s="186"/>
      <c r="E307" s="185"/>
      <c r="F307" s="185"/>
      <c r="G307" s="185"/>
      <c r="H307" s="185"/>
      <c r="I307" s="187"/>
      <c r="J307" s="188"/>
    </row>
    <row r="308" spans="1:10" ht="12.75">
      <c r="A308" s="84"/>
      <c r="B308" s="84"/>
      <c r="C308" s="84"/>
      <c r="D308" s="84"/>
      <c r="E308" s="84"/>
      <c r="F308" s="84"/>
      <c r="G308" s="84"/>
      <c r="H308" s="84"/>
      <c r="I308" s="84"/>
      <c r="J308" s="84"/>
    </row>
    <row r="309" spans="1:10" ht="12.75">
      <c r="A309" s="84"/>
      <c r="B309" s="146"/>
      <c r="C309" s="146"/>
      <c r="D309" s="205"/>
      <c r="E309" s="146"/>
      <c r="F309" s="146"/>
      <c r="G309" s="146"/>
      <c r="H309" s="146"/>
      <c r="I309" s="206"/>
      <c r="J309" s="205"/>
    </row>
    <row r="310" spans="1:10" ht="12.75">
      <c r="A310" s="84"/>
      <c r="B310" s="146"/>
      <c r="C310" s="146"/>
      <c r="D310" s="205"/>
      <c r="E310" s="146"/>
      <c r="F310" s="146"/>
      <c r="G310" s="146"/>
      <c r="H310" s="146"/>
      <c r="I310" s="146"/>
      <c r="J310" s="205"/>
    </row>
    <row r="311" spans="1:10" ht="12.75">
      <c r="A311" s="84"/>
      <c r="B311" s="146"/>
      <c r="C311" s="146"/>
      <c r="D311" s="205"/>
      <c r="E311" s="146"/>
      <c r="F311" s="146"/>
      <c r="G311" s="146"/>
      <c r="H311" s="146"/>
      <c r="I311" s="206"/>
      <c r="J311" s="205"/>
    </row>
    <row r="312" spans="1:10" ht="12.75">
      <c r="A312" s="84"/>
      <c r="B312" s="146"/>
      <c r="C312" s="146"/>
      <c r="D312" s="205"/>
      <c r="E312" s="146"/>
      <c r="F312" s="146"/>
      <c r="G312" s="146"/>
      <c r="H312" s="146"/>
      <c r="I312" s="210"/>
      <c r="J312" s="209"/>
    </row>
    <row r="313" spans="1:10" ht="12.75">
      <c r="A313" s="88"/>
      <c r="B313" s="185"/>
      <c r="C313" s="185"/>
      <c r="D313" s="186"/>
      <c r="E313" s="185"/>
      <c r="F313" s="185"/>
      <c r="G313" s="185"/>
      <c r="H313" s="185"/>
      <c r="I313" s="187"/>
      <c r="J313" s="188"/>
    </row>
    <row r="314" spans="1:10" ht="12.75">
      <c r="A314" s="88"/>
      <c r="B314" s="185"/>
      <c r="C314" s="185"/>
      <c r="D314" s="186"/>
      <c r="E314" s="185"/>
      <c r="F314" s="185"/>
      <c r="G314" s="185"/>
      <c r="H314" s="185"/>
      <c r="I314" s="187"/>
      <c r="J314" s="188"/>
    </row>
    <row r="315" spans="1:10" ht="12.75">
      <c r="A315" s="185"/>
      <c r="B315" s="146"/>
      <c r="C315" s="146"/>
      <c r="D315" s="205"/>
      <c r="E315" s="146"/>
      <c r="F315" s="146"/>
      <c r="G315" s="146"/>
      <c r="H315" s="146"/>
      <c r="I315" s="84"/>
      <c r="J315" s="84"/>
    </row>
    <row r="316" spans="1:10" ht="12.75">
      <c r="A316" s="84"/>
      <c r="B316" s="146"/>
      <c r="C316" s="146"/>
      <c r="D316" s="205"/>
      <c r="E316" s="146"/>
      <c r="F316" s="146"/>
      <c r="G316" s="146"/>
      <c r="H316" s="146"/>
      <c r="I316" s="210"/>
      <c r="J316" s="209"/>
    </row>
    <row r="317" spans="1:10" ht="12.75">
      <c r="A317" s="84"/>
      <c r="B317" s="146"/>
      <c r="C317" s="146"/>
      <c r="D317" s="205"/>
      <c r="E317" s="146"/>
      <c r="F317" s="146"/>
      <c r="G317" s="146"/>
      <c r="H317" s="146"/>
      <c r="I317" s="210"/>
      <c r="J317" s="234"/>
    </row>
    <row r="318" spans="1:10" ht="12.75">
      <c r="A318" s="84"/>
      <c r="B318" s="146"/>
      <c r="C318" s="146"/>
      <c r="D318" s="205"/>
      <c r="E318" s="146"/>
      <c r="F318" s="146"/>
      <c r="G318" s="146"/>
      <c r="H318" s="146"/>
      <c r="I318" s="208"/>
      <c r="J318" s="209"/>
    </row>
    <row r="319" spans="1:10" ht="12.75">
      <c r="A319" s="84"/>
      <c r="B319" s="146"/>
      <c r="C319" s="146"/>
      <c r="D319" s="205"/>
      <c r="E319" s="146"/>
      <c r="F319" s="146"/>
      <c r="G319" s="146"/>
      <c r="H319" s="146"/>
      <c r="I319" s="210"/>
      <c r="J319" s="209"/>
    </row>
    <row r="320" spans="1:10" ht="12.75">
      <c r="A320" s="84"/>
      <c r="B320" s="146"/>
      <c r="C320" s="146"/>
      <c r="D320" s="205"/>
      <c r="E320" s="146"/>
      <c r="F320" s="146"/>
      <c r="G320" s="146"/>
      <c r="H320" s="146"/>
      <c r="I320" s="208"/>
      <c r="J320" s="209"/>
    </row>
    <row r="321" spans="1:10" ht="12.75">
      <c r="A321" s="88"/>
      <c r="B321" s="185"/>
      <c r="C321" s="185"/>
      <c r="D321" s="186"/>
      <c r="E321" s="185"/>
      <c r="F321" s="185"/>
      <c r="G321" s="185"/>
      <c r="H321" s="185"/>
      <c r="I321" s="193"/>
      <c r="J321" s="194"/>
    </row>
    <row r="322" spans="1:10" ht="12.75">
      <c r="A322" s="88"/>
      <c r="B322" s="185"/>
      <c r="C322" s="185"/>
      <c r="D322" s="186"/>
      <c r="E322" s="185"/>
      <c r="F322" s="185"/>
      <c r="G322" s="185"/>
      <c r="H322" s="185"/>
      <c r="I322" s="193"/>
      <c r="J322" s="194"/>
    </row>
    <row r="323" spans="1:10" ht="12.75">
      <c r="A323" s="185"/>
      <c r="B323" s="146"/>
      <c r="C323" s="146"/>
      <c r="D323" s="205"/>
      <c r="E323" s="146"/>
      <c r="F323" s="146"/>
      <c r="G323" s="146"/>
      <c r="H323" s="146"/>
      <c r="I323" s="84"/>
      <c r="J323" s="84"/>
    </row>
    <row r="324" spans="1:10" ht="12.75">
      <c r="A324" s="84"/>
      <c r="B324" s="146"/>
      <c r="C324" s="146"/>
      <c r="D324" s="205"/>
      <c r="E324" s="146"/>
      <c r="F324" s="146"/>
      <c r="G324" s="146"/>
      <c r="H324" s="146"/>
      <c r="I324" s="206"/>
      <c r="J324" s="205"/>
    </row>
    <row r="325" spans="1:10" ht="12.75">
      <c r="A325" s="84"/>
      <c r="B325" s="146"/>
      <c r="C325" s="146"/>
      <c r="D325" s="205"/>
      <c r="E325" s="146"/>
      <c r="F325" s="146"/>
      <c r="G325" s="146"/>
      <c r="H325" s="146"/>
      <c r="I325" s="206"/>
      <c r="J325" s="205"/>
    </row>
    <row r="326" spans="1:10" ht="12.75">
      <c r="A326" s="84"/>
      <c r="B326" s="146"/>
      <c r="C326" s="146"/>
      <c r="D326" s="205"/>
      <c r="E326" s="146"/>
      <c r="F326" s="146"/>
      <c r="G326" s="146"/>
      <c r="H326" s="146"/>
      <c r="I326" s="206"/>
      <c r="J326" s="205"/>
    </row>
    <row r="327" spans="1:10" ht="12.75">
      <c r="A327" s="84"/>
      <c r="B327" s="146"/>
      <c r="C327" s="146"/>
      <c r="D327" s="205"/>
      <c r="E327" s="146"/>
      <c r="F327" s="146"/>
      <c r="G327" s="146"/>
      <c r="H327" s="146"/>
      <c r="I327" s="210"/>
      <c r="J327" s="209"/>
    </row>
    <row r="328" spans="1:10" ht="12.75">
      <c r="A328" s="84"/>
      <c r="B328" s="146"/>
      <c r="C328" s="146"/>
      <c r="D328" s="205"/>
      <c r="E328" s="146"/>
      <c r="F328" s="146"/>
      <c r="G328" s="146"/>
      <c r="H328" s="146"/>
      <c r="I328" s="208"/>
      <c r="J328" s="209"/>
    </row>
    <row r="329" spans="1:10" ht="12.75">
      <c r="A329" s="88"/>
      <c r="B329" s="185"/>
      <c r="C329" s="185"/>
      <c r="D329" s="186"/>
      <c r="E329" s="185"/>
      <c r="F329" s="185"/>
      <c r="G329" s="185"/>
      <c r="H329" s="185"/>
      <c r="I329" s="187"/>
      <c r="J329" s="188"/>
    </row>
    <row r="330" spans="1:10" ht="12.75">
      <c r="A330" s="84"/>
      <c r="B330" s="84"/>
      <c r="C330" s="84"/>
      <c r="D330" s="84"/>
      <c r="E330" s="84"/>
      <c r="F330" s="84"/>
      <c r="G330" s="84"/>
      <c r="H330" s="84"/>
      <c r="I330" s="84"/>
      <c r="J330" s="84"/>
    </row>
    <row r="331" spans="1:10" ht="12.75">
      <c r="A331" s="84"/>
      <c r="B331" s="84"/>
      <c r="C331" s="84"/>
      <c r="D331" s="84"/>
      <c r="E331" s="84"/>
      <c r="F331" s="84"/>
      <c r="G331" s="84"/>
      <c r="H331" s="84"/>
      <c r="I331" s="84"/>
      <c r="J331" s="84"/>
    </row>
    <row r="332" spans="1:10" ht="12.75">
      <c r="A332" s="84"/>
      <c r="B332" s="84"/>
      <c r="C332" s="84"/>
      <c r="D332" s="84"/>
      <c r="E332" s="84"/>
      <c r="F332" s="84"/>
      <c r="G332" s="84"/>
      <c r="H332" s="84"/>
      <c r="I332" s="84"/>
      <c r="J332" s="84"/>
    </row>
    <row r="333" spans="1:10" ht="12.75">
      <c r="A333" s="84"/>
      <c r="B333" s="84"/>
      <c r="C333" s="84"/>
      <c r="D333" s="84"/>
      <c r="E333" s="84"/>
      <c r="F333" s="84"/>
      <c r="G333" s="84"/>
      <c r="H333" s="84"/>
      <c r="I333" s="84"/>
      <c r="J333" s="84"/>
    </row>
    <row r="334" spans="1:10" ht="12.75">
      <c r="A334" s="84"/>
      <c r="B334" s="84"/>
      <c r="C334" s="84"/>
      <c r="D334" s="84"/>
      <c r="E334" s="84"/>
      <c r="F334" s="84"/>
      <c r="G334" s="84"/>
      <c r="H334" s="84"/>
      <c r="I334" s="84"/>
      <c r="J334" s="8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A245"/>
  <sheetViews>
    <sheetView zoomScalePageLayoutView="0" workbookViewId="0" topLeftCell="A1">
      <selection activeCell="A1" sqref="A1:IV144"/>
    </sheetView>
  </sheetViews>
  <sheetFormatPr defaultColWidth="9.140625" defaultRowHeight="12.75"/>
  <cols>
    <col min="1" max="1" width="51.421875" style="0" customWidth="1"/>
    <col min="2" max="2" width="9.140625" style="0" hidden="1" customWidth="1"/>
    <col min="4" max="4" width="9.00390625" style="0" customWidth="1"/>
    <col min="5" max="6" width="9.140625" style="0" hidden="1" customWidth="1"/>
    <col min="7" max="7" width="0.13671875" style="0" hidden="1" customWidth="1"/>
    <col min="8" max="8" width="9.140625" style="0" hidden="1" customWidth="1"/>
    <col min="10" max="10" width="8.8515625" style="0" customWidth="1"/>
    <col min="11" max="12" width="9.140625" style="0" hidden="1" customWidth="1"/>
    <col min="13" max="13" width="0.13671875" style="0" hidden="1" customWidth="1"/>
    <col min="14" max="14" width="9.140625" style="0" hidden="1" customWidth="1"/>
    <col min="16" max="16" width="37.00390625" style="0" customWidth="1"/>
    <col min="17" max="17" width="0" style="0" hidden="1" customWidth="1"/>
    <col min="20" max="23" width="0" style="0" hidden="1" customWidth="1"/>
  </cols>
  <sheetData>
    <row r="4" s="35" customFormat="1" ht="12.75">
      <c r="A4" s="35" t="s">
        <v>272</v>
      </c>
    </row>
    <row r="5" s="35" customFormat="1" ht="12.75">
      <c r="K5" s="35" t="s">
        <v>273</v>
      </c>
    </row>
    <row r="6" s="35" customFormat="1" ht="12.75">
      <c r="D6" s="35" t="s">
        <v>273</v>
      </c>
    </row>
    <row r="8" spans="1:14" ht="21.75" customHeight="1">
      <c r="A8" s="175" t="s">
        <v>1</v>
      </c>
      <c r="B8" s="22" t="s">
        <v>133</v>
      </c>
      <c r="C8" s="22" t="s">
        <v>271</v>
      </c>
      <c r="D8" s="22" t="s">
        <v>4</v>
      </c>
      <c r="E8" s="22" t="s">
        <v>135</v>
      </c>
      <c r="F8" s="22" t="s">
        <v>136</v>
      </c>
      <c r="G8" s="22" t="s">
        <v>270</v>
      </c>
      <c r="H8" s="22" t="s">
        <v>137</v>
      </c>
      <c r="I8" s="177" t="s">
        <v>134</v>
      </c>
      <c r="J8" s="178" t="s">
        <v>4</v>
      </c>
      <c r="K8" s="178" t="s">
        <v>135</v>
      </c>
      <c r="L8" s="178" t="s">
        <v>136</v>
      </c>
      <c r="M8" s="179" t="s">
        <v>270</v>
      </c>
      <c r="N8" s="178" t="s">
        <v>137</v>
      </c>
    </row>
    <row r="9" spans="1:27" ht="12.75">
      <c r="A9" s="22" t="s">
        <v>336</v>
      </c>
      <c r="B9" s="22"/>
      <c r="C9" s="22" t="s">
        <v>101</v>
      </c>
      <c r="D9" s="22"/>
      <c r="E9" s="22"/>
      <c r="F9" s="22"/>
      <c r="G9" s="22"/>
      <c r="H9" s="22"/>
      <c r="I9" s="177" t="s">
        <v>12</v>
      </c>
      <c r="J9" s="178"/>
      <c r="K9" s="178"/>
      <c r="L9" s="178"/>
      <c r="M9" s="179"/>
      <c r="N9" s="178"/>
      <c r="P9" s="185"/>
      <c r="Q9" s="185"/>
      <c r="R9" s="185"/>
      <c r="S9" s="185"/>
      <c r="T9" s="185"/>
      <c r="U9" s="185"/>
      <c r="V9" s="185"/>
      <c r="W9" s="185"/>
      <c r="X9" s="214"/>
      <c r="Y9" s="215"/>
      <c r="Z9" s="84"/>
      <c r="AA9" s="84"/>
    </row>
    <row r="10" spans="1:27" ht="12.75">
      <c r="A10" s="157" t="s">
        <v>176</v>
      </c>
      <c r="B10" s="153" t="s">
        <v>153</v>
      </c>
      <c r="C10" s="23">
        <v>82.5</v>
      </c>
      <c r="D10" s="155">
        <v>1.81</v>
      </c>
      <c r="E10" s="155">
        <v>9.89</v>
      </c>
      <c r="F10" s="155">
        <v>13.96</v>
      </c>
      <c r="G10" s="155">
        <v>5.59</v>
      </c>
      <c r="H10" s="155">
        <v>186.36</v>
      </c>
      <c r="I10" s="154">
        <v>110</v>
      </c>
      <c r="J10" s="155">
        <v>2.41</v>
      </c>
      <c r="K10" s="161">
        <v>27.55</v>
      </c>
      <c r="L10" s="161">
        <v>27.55</v>
      </c>
      <c r="M10" s="161">
        <v>7.85</v>
      </c>
      <c r="N10" s="161">
        <v>387.84</v>
      </c>
      <c r="P10" s="84"/>
      <c r="Q10" s="146"/>
      <c r="R10" s="146"/>
      <c r="S10" s="205"/>
      <c r="T10" s="146"/>
      <c r="U10" s="146"/>
      <c r="V10" s="146"/>
      <c r="W10" s="146"/>
      <c r="X10" s="210"/>
      <c r="Y10" s="209"/>
      <c r="Z10" s="84"/>
      <c r="AA10" s="84"/>
    </row>
    <row r="11" spans="1:27" ht="12.75">
      <c r="A11" s="157" t="s">
        <v>141</v>
      </c>
      <c r="B11" s="23" t="s">
        <v>156</v>
      </c>
      <c r="C11" s="23">
        <v>20</v>
      </c>
      <c r="D11" s="155">
        <v>0.05</v>
      </c>
      <c r="E11" s="155">
        <v>0.47</v>
      </c>
      <c r="F11" s="155">
        <v>3.48</v>
      </c>
      <c r="G11" s="155">
        <v>1.9</v>
      </c>
      <c r="H11" s="155">
        <v>40.57</v>
      </c>
      <c r="I11" s="160">
        <v>40</v>
      </c>
      <c r="J11" s="155">
        <v>0.05</v>
      </c>
      <c r="K11" s="161">
        <v>1.48</v>
      </c>
      <c r="L11" s="161">
        <v>0.26</v>
      </c>
      <c r="M11" s="161">
        <v>10.26</v>
      </c>
      <c r="N11" s="161">
        <v>43.4</v>
      </c>
      <c r="P11" s="84"/>
      <c r="Q11" s="146"/>
      <c r="R11" s="146"/>
      <c r="S11" s="205"/>
      <c r="T11" s="146"/>
      <c r="U11" s="146"/>
      <c r="V11" s="146"/>
      <c r="W11" s="146"/>
      <c r="X11" s="210"/>
      <c r="Y11" s="209"/>
      <c r="Z11" s="84"/>
      <c r="AA11" s="84"/>
    </row>
    <row r="12" spans="1:27" ht="12.75">
      <c r="A12" s="157" t="s">
        <v>143</v>
      </c>
      <c r="B12" s="159" t="s">
        <v>202</v>
      </c>
      <c r="C12" s="23">
        <v>75</v>
      </c>
      <c r="D12" s="155">
        <v>0.1</v>
      </c>
      <c r="E12" s="155">
        <v>1.52</v>
      </c>
      <c r="F12" s="155">
        <v>2.24</v>
      </c>
      <c r="G12" s="155">
        <v>13.75</v>
      </c>
      <c r="H12" s="155">
        <v>80.28</v>
      </c>
      <c r="I12" s="160">
        <v>75</v>
      </c>
      <c r="J12" s="155">
        <v>0.1</v>
      </c>
      <c r="K12" s="161">
        <v>4.54</v>
      </c>
      <c r="L12" s="161">
        <v>4.11</v>
      </c>
      <c r="M12" s="161">
        <v>24.95</v>
      </c>
      <c r="N12" s="161">
        <v>152.16</v>
      </c>
      <c r="P12" s="84"/>
      <c r="Q12" s="146"/>
      <c r="R12" s="146"/>
      <c r="S12" s="205"/>
      <c r="T12" s="146"/>
      <c r="U12" s="146"/>
      <c r="V12" s="146"/>
      <c r="W12" s="146"/>
      <c r="X12" s="210"/>
      <c r="Y12" s="209"/>
      <c r="Z12" s="84"/>
      <c r="AA12" s="84"/>
    </row>
    <row r="13" spans="1:27" ht="12.75">
      <c r="A13" s="157" t="s">
        <v>178</v>
      </c>
      <c r="B13" s="159" t="s">
        <v>204</v>
      </c>
      <c r="C13" s="23">
        <v>100</v>
      </c>
      <c r="D13" s="155">
        <v>0.4</v>
      </c>
      <c r="E13" s="155">
        <v>4.9</v>
      </c>
      <c r="F13" s="155">
        <v>0.2</v>
      </c>
      <c r="G13" s="155">
        <v>15.8</v>
      </c>
      <c r="H13" s="155">
        <v>64</v>
      </c>
      <c r="I13" s="160">
        <v>100</v>
      </c>
      <c r="J13" s="161">
        <v>0.4</v>
      </c>
      <c r="K13" s="155">
        <v>3.01</v>
      </c>
      <c r="L13" s="155">
        <v>3.74</v>
      </c>
      <c r="M13" s="155">
        <v>9.13</v>
      </c>
      <c r="N13" s="155">
        <v>68.54</v>
      </c>
      <c r="P13" s="84"/>
      <c r="Q13" s="146"/>
      <c r="R13" s="146"/>
      <c r="S13" s="205"/>
      <c r="T13" s="146"/>
      <c r="U13" s="146"/>
      <c r="V13" s="146"/>
      <c r="W13" s="146"/>
      <c r="X13" s="146"/>
      <c r="Y13" s="205"/>
      <c r="Z13" s="84"/>
      <c r="AA13" s="84"/>
    </row>
    <row r="14" spans="1:27" ht="12.75">
      <c r="A14" s="157" t="s">
        <v>38</v>
      </c>
      <c r="B14" s="159"/>
      <c r="C14" s="23">
        <v>200</v>
      </c>
      <c r="D14" s="161">
        <v>0.61</v>
      </c>
      <c r="E14" s="161">
        <v>1.19</v>
      </c>
      <c r="F14" s="161">
        <v>0.26</v>
      </c>
      <c r="G14" s="161">
        <v>37.97</v>
      </c>
      <c r="H14" s="161">
        <v>150.35</v>
      </c>
      <c r="I14" s="159">
        <v>200</v>
      </c>
      <c r="J14" s="161">
        <v>0.61</v>
      </c>
      <c r="K14" s="161">
        <v>0.76</v>
      </c>
      <c r="L14" s="161">
        <v>0.1</v>
      </c>
      <c r="M14" s="161">
        <v>24.76</v>
      </c>
      <c r="N14" s="161">
        <v>105</v>
      </c>
      <c r="P14" s="84"/>
      <c r="Q14" s="146"/>
      <c r="R14" s="146"/>
      <c r="S14" s="205"/>
      <c r="T14" s="146"/>
      <c r="U14" s="146"/>
      <c r="V14" s="146"/>
      <c r="W14" s="146"/>
      <c r="X14" s="208"/>
      <c r="Y14" s="209"/>
      <c r="Z14" s="84"/>
      <c r="AA14" s="84"/>
    </row>
    <row r="15" spans="1:27" ht="12.75">
      <c r="A15" s="157" t="s">
        <v>147</v>
      </c>
      <c r="B15" s="164"/>
      <c r="C15" s="23">
        <v>100</v>
      </c>
      <c r="D15" s="161">
        <v>0.43</v>
      </c>
      <c r="E15" s="161">
        <v>2.28</v>
      </c>
      <c r="F15" s="161">
        <v>0.9</v>
      </c>
      <c r="G15" s="161">
        <v>41.82</v>
      </c>
      <c r="H15" s="161">
        <v>168</v>
      </c>
      <c r="I15" s="160">
        <v>100</v>
      </c>
      <c r="J15" s="161">
        <v>0.43</v>
      </c>
      <c r="K15" s="161">
        <v>1.52</v>
      </c>
      <c r="L15" s="161">
        <v>0.6</v>
      </c>
      <c r="M15" s="161">
        <v>27.88</v>
      </c>
      <c r="N15" s="161">
        <v>112</v>
      </c>
      <c r="P15" s="84"/>
      <c r="Q15" s="146"/>
      <c r="R15" s="146"/>
      <c r="S15" s="205"/>
      <c r="T15" s="146"/>
      <c r="U15" s="146"/>
      <c r="V15" s="146"/>
      <c r="W15" s="146"/>
      <c r="X15" s="210"/>
      <c r="Y15" s="209"/>
      <c r="Z15" s="84"/>
      <c r="AA15" s="84"/>
    </row>
    <row r="16" spans="1:27" s="35" customFormat="1" ht="12.75">
      <c r="A16" s="175" t="s">
        <v>148</v>
      </c>
      <c r="B16" s="193"/>
      <c r="C16" s="165"/>
      <c r="D16" s="166">
        <f>SUM(D10:D15)</f>
        <v>3.4000000000000004</v>
      </c>
      <c r="E16" s="166">
        <f>SUM(E10:E15)</f>
        <v>20.250000000000004</v>
      </c>
      <c r="F16" s="166">
        <f>SUM(F10:F15)</f>
        <v>21.04</v>
      </c>
      <c r="G16" s="166">
        <f>SUM(G10:G15)</f>
        <v>116.83000000000001</v>
      </c>
      <c r="H16" s="166">
        <f>SUM(H10:H15)</f>
        <v>689.5600000000001</v>
      </c>
      <c r="I16" s="164"/>
      <c r="J16" s="169">
        <f>SUM(J10:J15)</f>
        <v>4</v>
      </c>
      <c r="K16" s="169">
        <f>SUM(K10:K15)</f>
        <v>38.86</v>
      </c>
      <c r="L16" s="169">
        <f>SUM(L10:L15)</f>
        <v>36.36000000000001</v>
      </c>
      <c r="M16" s="169">
        <f>SUM(M10:M15)</f>
        <v>104.83</v>
      </c>
      <c r="N16" s="169">
        <f>SUM(N10:N15)</f>
        <v>868.9399999999999</v>
      </c>
      <c r="P16" s="268"/>
      <c r="Q16" s="269"/>
      <c r="R16" s="269"/>
      <c r="S16" s="270"/>
      <c r="T16" s="269"/>
      <c r="U16" s="269"/>
      <c r="V16" s="269"/>
      <c r="W16" s="269"/>
      <c r="X16" s="271"/>
      <c r="Y16" s="272"/>
      <c r="Z16" s="88"/>
      <c r="AA16" s="88"/>
    </row>
    <row r="17" spans="1:27" s="35" customFormat="1" ht="12.75">
      <c r="A17" s="22" t="s">
        <v>337</v>
      </c>
      <c r="B17" s="22"/>
      <c r="C17" s="22"/>
      <c r="D17" s="176"/>
      <c r="E17" s="22"/>
      <c r="F17" s="22"/>
      <c r="G17" s="22"/>
      <c r="H17" s="22"/>
      <c r="I17" s="164"/>
      <c r="J17" s="169"/>
      <c r="K17" s="169"/>
      <c r="L17" s="169"/>
      <c r="M17" s="169"/>
      <c r="N17" s="169"/>
      <c r="P17" s="88"/>
      <c r="Q17" s="185"/>
      <c r="R17" s="185"/>
      <c r="S17" s="186"/>
      <c r="T17" s="185"/>
      <c r="U17" s="185"/>
      <c r="V17" s="185"/>
      <c r="W17" s="185"/>
      <c r="X17" s="193"/>
      <c r="Y17" s="194"/>
      <c r="Z17" s="88"/>
      <c r="AA17" s="88"/>
    </row>
    <row r="18" spans="1:27" ht="12.75">
      <c r="A18" s="157" t="s">
        <v>180</v>
      </c>
      <c r="B18" s="153" t="s">
        <v>200</v>
      </c>
      <c r="C18" s="23" t="s">
        <v>182</v>
      </c>
      <c r="D18" s="155">
        <v>1.79</v>
      </c>
      <c r="E18" s="155"/>
      <c r="F18" s="155"/>
      <c r="G18" s="155"/>
      <c r="H18" s="155"/>
      <c r="I18" s="167" t="s">
        <v>248</v>
      </c>
      <c r="J18" s="155">
        <v>2.03</v>
      </c>
      <c r="K18" s="157"/>
      <c r="L18" s="157"/>
      <c r="M18" s="157"/>
      <c r="N18" s="157"/>
      <c r="P18" s="84"/>
      <c r="Q18" s="146"/>
      <c r="R18" s="146"/>
      <c r="S18" s="205"/>
      <c r="T18" s="146"/>
      <c r="U18" s="146"/>
      <c r="V18" s="146"/>
      <c r="W18" s="146"/>
      <c r="X18" s="84"/>
      <c r="Y18" s="84"/>
      <c r="Z18" s="84"/>
      <c r="AA18" s="84"/>
    </row>
    <row r="19" spans="1:27" ht="12.75">
      <c r="A19" s="157" t="s">
        <v>171</v>
      </c>
      <c r="B19" s="153" t="s">
        <v>153</v>
      </c>
      <c r="C19" s="23">
        <v>75</v>
      </c>
      <c r="D19" s="155">
        <v>0.1</v>
      </c>
      <c r="E19" s="155"/>
      <c r="F19" s="155"/>
      <c r="G19" s="155"/>
      <c r="H19" s="155"/>
      <c r="I19" s="23">
        <v>75</v>
      </c>
      <c r="J19" s="155">
        <v>0.1</v>
      </c>
      <c r="K19" s="155">
        <v>30.39</v>
      </c>
      <c r="L19" s="155">
        <v>20.74</v>
      </c>
      <c r="M19" s="155">
        <v>11.24</v>
      </c>
      <c r="N19" s="155">
        <v>346.76</v>
      </c>
      <c r="P19" s="84"/>
      <c r="Q19" s="146"/>
      <c r="R19" s="146"/>
      <c r="S19" s="205"/>
      <c r="T19" s="146"/>
      <c r="U19" s="146"/>
      <c r="V19" s="146"/>
      <c r="W19" s="146"/>
      <c r="X19" s="207"/>
      <c r="Y19" s="205"/>
      <c r="Z19" s="84"/>
      <c r="AA19" s="84"/>
    </row>
    <row r="20" spans="1:27" ht="12.75">
      <c r="A20" s="157" t="s">
        <v>183</v>
      </c>
      <c r="B20" s="23" t="s">
        <v>156</v>
      </c>
      <c r="C20" s="23">
        <v>100</v>
      </c>
      <c r="D20" s="155">
        <v>0.35</v>
      </c>
      <c r="E20" s="155"/>
      <c r="F20" s="155"/>
      <c r="G20" s="155"/>
      <c r="H20" s="155"/>
      <c r="I20" s="154">
        <v>100</v>
      </c>
      <c r="J20" s="155">
        <v>0.35</v>
      </c>
      <c r="K20" s="155">
        <v>0.95</v>
      </c>
      <c r="L20" s="155">
        <v>6.95</v>
      </c>
      <c r="M20" s="155">
        <v>3.8</v>
      </c>
      <c r="N20" s="155">
        <v>81.14</v>
      </c>
      <c r="P20" s="84"/>
      <c r="Q20" s="146"/>
      <c r="R20" s="146"/>
      <c r="S20" s="205"/>
      <c r="T20" s="146"/>
      <c r="U20" s="146"/>
      <c r="V20" s="146"/>
      <c r="W20" s="146"/>
      <c r="X20" s="207"/>
      <c r="Y20" s="205"/>
      <c r="Z20" s="84"/>
      <c r="AA20" s="84"/>
    </row>
    <row r="21" spans="1:27" ht="12.75">
      <c r="A21" s="157" t="s">
        <v>38</v>
      </c>
      <c r="B21" s="159" t="s">
        <v>202</v>
      </c>
      <c r="C21" s="23">
        <v>200</v>
      </c>
      <c r="D21" s="155">
        <v>0.6</v>
      </c>
      <c r="E21" s="155"/>
      <c r="F21" s="155"/>
      <c r="G21" s="155"/>
      <c r="H21" s="155"/>
      <c r="I21" s="159">
        <v>200</v>
      </c>
      <c r="J21" s="161">
        <v>0.6</v>
      </c>
      <c r="K21" s="155">
        <v>1.52</v>
      </c>
      <c r="L21" s="155">
        <v>2.24</v>
      </c>
      <c r="M21" s="155">
        <v>13.75</v>
      </c>
      <c r="N21" s="155">
        <v>80.28</v>
      </c>
      <c r="P21" s="84"/>
      <c r="Q21" s="146"/>
      <c r="R21" s="146"/>
      <c r="S21" s="205"/>
      <c r="T21" s="146"/>
      <c r="U21" s="146"/>
      <c r="V21" s="146"/>
      <c r="W21" s="146"/>
      <c r="X21" s="146"/>
      <c r="Y21" s="205"/>
      <c r="Z21" s="84"/>
      <c r="AA21" s="84"/>
    </row>
    <row r="22" spans="1:27" ht="12.75">
      <c r="A22" s="157" t="s">
        <v>185</v>
      </c>
      <c r="B22" s="159" t="s">
        <v>204</v>
      </c>
      <c r="C22" s="23">
        <v>25</v>
      </c>
      <c r="D22" s="155">
        <v>0.36</v>
      </c>
      <c r="E22" s="161"/>
      <c r="F22" s="161"/>
      <c r="G22" s="161"/>
      <c r="H22" s="161"/>
      <c r="I22" s="159">
        <v>50</v>
      </c>
      <c r="J22" s="161">
        <v>0.72</v>
      </c>
      <c r="K22" s="155">
        <v>2.8</v>
      </c>
      <c r="L22" s="155"/>
      <c r="M22" s="155">
        <v>1.3</v>
      </c>
      <c r="N22" s="155">
        <v>16</v>
      </c>
      <c r="P22" s="84"/>
      <c r="Q22" s="146"/>
      <c r="R22" s="146"/>
      <c r="S22" s="205"/>
      <c r="T22" s="146"/>
      <c r="U22" s="146"/>
      <c r="V22" s="146"/>
      <c r="W22" s="146"/>
      <c r="X22" s="146"/>
      <c r="Y22" s="205"/>
      <c r="Z22" s="84"/>
      <c r="AA22" s="84"/>
    </row>
    <row r="23" spans="1:27" ht="12.75">
      <c r="A23" s="157" t="s">
        <v>147</v>
      </c>
      <c r="B23" s="159"/>
      <c r="C23" s="23">
        <v>50</v>
      </c>
      <c r="D23" s="155">
        <v>0.2</v>
      </c>
      <c r="E23" s="161"/>
      <c r="F23" s="161"/>
      <c r="G23" s="161"/>
      <c r="H23" s="161"/>
      <c r="I23" s="160">
        <v>50</v>
      </c>
      <c r="J23" s="161">
        <v>0.2</v>
      </c>
      <c r="K23" s="155"/>
      <c r="L23" s="155"/>
      <c r="M23" s="155"/>
      <c r="N23" s="155"/>
      <c r="P23" s="84"/>
      <c r="Q23" s="146"/>
      <c r="R23" s="146"/>
      <c r="S23" s="205"/>
      <c r="T23" s="146"/>
      <c r="U23" s="146"/>
      <c r="V23" s="146"/>
      <c r="W23" s="146"/>
      <c r="X23" s="146"/>
      <c r="Y23" s="205"/>
      <c r="Z23" s="84"/>
      <c r="AA23" s="84"/>
    </row>
    <row r="24" spans="1:27" ht="12.75">
      <c r="A24" s="175" t="s">
        <v>148</v>
      </c>
      <c r="B24" s="164"/>
      <c r="C24" s="165"/>
      <c r="D24" s="166">
        <f>SUM(D18:D23)</f>
        <v>3.4000000000000004</v>
      </c>
      <c r="E24" s="166">
        <f>SUM(E18:E22)</f>
        <v>0</v>
      </c>
      <c r="F24" s="166">
        <f>SUM(F18:F22)</f>
        <v>0</v>
      </c>
      <c r="G24" s="166">
        <f>SUM(G18:G22)</f>
        <v>0</v>
      </c>
      <c r="H24" s="166">
        <f>SUM(H18:H22)</f>
        <v>0</v>
      </c>
      <c r="I24" s="164"/>
      <c r="J24" s="169">
        <f>SUM(J18:J23)</f>
        <v>4</v>
      </c>
      <c r="K24" s="161">
        <v>0.76</v>
      </c>
      <c r="L24" s="161">
        <v>0.1</v>
      </c>
      <c r="M24" s="161">
        <v>24.76</v>
      </c>
      <c r="N24" s="161">
        <v>105</v>
      </c>
      <c r="P24" s="84"/>
      <c r="Q24" s="185"/>
      <c r="R24" s="185"/>
      <c r="S24" s="186"/>
      <c r="T24" s="185"/>
      <c r="U24" s="185"/>
      <c r="V24" s="185"/>
      <c r="W24" s="185"/>
      <c r="X24" s="273"/>
      <c r="Y24" s="274"/>
      <c r="Z24" s="84"/>
      <c r="AA24" s="84"/>
    </row>
    <row r="25" spans="1:27" ht="12.75">
      <c r="A25" s="22" t="s">
        <v>338</v>
      </c>
      <c r="B25" s="23"/>
      <c r="C25" s="23"/>
      <c r="D25" s="155"/>
      <c r="E25" s="23"/>
      <c r="F25" s="23"/>
      <c r="G25" s="23"/>
      <c r="H25" s="23"/>
      <c r="I25" s="160"/>
      <c r="J25" s="161"/>
      <c r="K25" s="161">
        <v>2.28</v>
      </c>
      <c r="L25" s="161">
        <v>0.9</v>
      </c>
      <c r="M25" s="161">
        <v>41.82</v>
      </c>
      <c r="N25" s="161">
        <v>168</v>
      </c>
      <c r="P25" s="212"/>
      <c r="Q25" s="211"/>
      <c r="R25" s="206"/>
      <c r="S25" s="205"/>
      <c r="T25" s="205"/>
      <c r="U25" s="205"/>
      <c r="V25" s="205"/>
      <c r="W25" s="205"/>
      <c r="X25" s="206"/>
      <c r="Y25" s="205"/>
      <c r="Z25" s="84"/>
      <c r="AA25" s="84"/>
    </row>
    <row r="26" spans="1:27" s="35" customFormat="1" ht="12.75">
      <c r="A26" s="152" t="s">
        <v>199</v>
      </c>
      <c r="B26" s="153" t="s">
        <v>153</v>
      </c>
      <c r="C26" s="154">
        <v>50</v>
      </c>
      <c r="D26" s="155">
        <v>1.85</v>
      </c>
      <c r="E26" s="155">
        <v>9.89</v>
      </c>
      <c r="F26" s="155">
        <v>13.96</v>
      </c>
      <c r="G26" s="155">
        <v>5.59</v>
      </c>
      <c r="H26" s="155">
        <v>186.36</v>
      </c>
      <c r="I26" s="154">
        <v>75</v>
      </c>
      <c r="J26" s="155">
        <v>2.45</v>
      </c>
      <c r="K26" s="166">
        <f>SUM(K19:K25)</f>
        <v>38.699999999999996</v>
      </c>
      <c r="L26" s="166">
        <f>SUM(L19:L25)</f>
        <v>30.93</v>
      </c>
      <c r="M26" s="166">
        <f>SUM(M19:M25)</f>
        <v>96.67</v>
      </c>
      <c r="N26" s="166">
        <f>SUM(N19:N25)</f>
        <v>797.18</v>
      </c>
      <c r="P26" s="212"/>
      <c r="Q26" s="146"/>
      <c r="R26" s="206"/>
      <c r="S26" s="205"/>
      <c r="T26" s="205"/>
      <c r="U26" s="205"/>
      <c r="V26" s="205"/>
      <c r="W26" s="205"/>
      <c r="X26" s="206"/>
      <c r="Y26" s="205"/>
      <c r="Z26" s="88"/>
      <c r="AA26" s="88"/>
    </row>
    <row r="27" spans="1:27" s="35" customFormat="1" ht="12.75">
      <c r="A27" s="152" t="s">
        <v>152</v>
      </c>
      <c r="B27" s="23" t="s">
        <v>156</v>
      </c>
      <c r="C27" s="154">
        <v>20</v>
      </c>
      <c r="D27" s="155">
        <v>0.1</v>
      </c>
      <c r="E27" s="155">
        <v>0.47</v>
      </c>
      <c r="F27" s="155">
        <v>3.48</v>
      </c>
      <c r="G27" s="155">
        <v>1.9</v>
      </c>
      <c r="H27" s="155">
        <v>40.57</v>
      </c>
      <c r="I27" s="154">
        <v>20</v>
      </c>
      <c r="J27" s="155">
        <v>0.1</v>
      </c>
      <c r="K27" s="166"/>
      <c r="L27" s="166"/>
      <c r="M27" s="166"/>
      <c r="N27" s="166"/>
      <c r="P27" s="84"/>
      <c r="Q27" s="208"/>
      <c r="R27" s="146"/>
      <c r="S27" s="205"/>
      <c r="T27" s="205"/>
      <c r="U27" s="205"/>
      <c r="V27" s="205"/>
      <c r="W27" s="205"/>
      <c r="X27" s="146"/>
      <c r="Y27" s="205"/>
      <c r="Z27" s="88"/>
      <c r="AA27" s="88"/>
    </row>
    <row r="28" spans="1:27" ht="12.75">
      <c r="A28" s="157" t="s">
        <v>155</v>
      </c>
      <c r="B28" s="159" t="s">
        <v>202</v>
      </c>
      <c r="C28" s="23">
        <v>75</v>
      </c>
      <c r="D28" s="155">
        <v>0.1</v>
      </c>
      <c r="E28" s="155">
        <v>1.52</v>
      </c>
      <c r="F28" s="155">
        <v>2.24</v>
      </c>
      <c r="G28" s="155">
        <v>13.75</v>
      </c>
      <c r="H28" s="155">
        <v>80.28</v>
      </c>
      <c r="I28" s="23">
        <v>75</v>
      </c>
      <c r="J28" s="155">
        <v>0.1</v>
      </c>
      <c r="K28" s="157"/>
      <c r="L28" s="157"/>
      <c r="M28" s="157"/>
      <c r="N28" s="157"/>
      <c r="P28" s="213"/>
      <c r="Q28" s="208"/>
      <c r="R28" s="206"/>
      <c r="S28" s="205"/>
      <c r="T28" s="205"/>
      <c r="U28" s="205"/>
      <c r="V28" s="205"/>
      <c r="W28" s="205"/>
      <c r="X28" s="210"/>
      <c r="Y28" s="209"/>
      <c r="Z28" s="84"/>
      <c r="AA28" s="84"/>
    </row>
    <row r="29" spans="1:27" ht="12.75">
      <c r="A29" s="158" t="s">
        <v>201</v>
      </c>
      <c r="B29" s="159" t="s">
        <v>204</v>
      </c>
      <c r="C29" s="154">
        <v>100</v>
      </c>
      <c r="D29" s="155">
        <v>0.35</v>
      </c>
      <c r="E29" s="155">
        <v>4.9</v>
      </c>
      <c r="F29" s="155">
        <v>0.2</v>
      </c>
      <c r="G29" s="155">
        <v>15.8</v>
      </c>
      <c r="H29" s="155">
        <v>64</v>
      </c>
      <c r="I29" s="160">
        <v>100</v>
      </c>
      <c r="J29" s="161">
        <v>0.35</v>
      </c>
      <c r="K29" s="161">
        <v>19.62</v>
      </c>
      <c r="L29" s="161">
        <v>16.61</v>
      </c>
      <c r="M29" s="161">
        <v>8.47</v>
      </c>
      <c r="N29" s="161">
        <v>259.21</v>
      </c>
      <c r="P29" s="213"/>
      <c r="Q29" s="208"/>
      <c r="R29" s="210"/>
      <c r="S29" s="209"/>
      <c r="T29" s="209"/>
      <c r="U29" s="209"/>
      <c r="V29" s="209"/>
      <c r="W29" s="209"/>
      <c r="X29" s="210"/>
      <c r="Y29" s="209"/>
      <c r="Z29" s="84"/>
      <c r="AA29" s="84"/>
    </row>
    <row r="30" spans="1:27" ht="12.75">
      <c r="A30" s="158" t="s">
        <v>203</v>
      </c>
      <c r="B30" s="159"/>
      <c r="C30" s="160">
        <v>200</v>
      </c>
      <c r="D30" s="161">
        <v>0.4</v>
      </c>
      <c r="E30" s="161">
        <v>1.19</v>
      </c>
      <c r="F30" s="161">
        <v>0.26</v>
      </c>
      <c r="G30" s="161">
        <v>37.97</v>
      </c>
      <c r="H30" s="161">
        <v>150.35</v>
      </c>
      <c r="I30" s="160">
        <v>200</v>
      </c>
      <c r="J30" s="161">
        <v>0.4</v>
      </c>
      <c r="K30" s="155">
        <v>0.71</v>
      </c>
      <c r="L30" s="155">
        <v>5.21</v>
      </c>
      <c r="M30" s="155">
        <v>2.85</v>
      </c>
      <c r="N30" s="155">
        <v>60.86</v>
      </c>
      <c r="P30" s="113"/>
      <c r="Q30" s="193"/>
      <c r="R30" s="210"/>
      <c r="S30" s="209"/>
      <c r="T30" s="209"/>
      <c r="U30" s="209"/>
      <c r="V30" s="209"/>
      <c r="W30" s="209"/>
      <c r="X30" s="210"/>
      <c r="Y30" s="209"/>
      <c r="Z30" s="84"/>
      <c r="AA30" s="84"/>
    </row>
    <row r="31" spans="1:27" ht="12.75">
      <c r="A31" s="162" t="s">
        <v>147</v>
      </c>
      <c r="B31" s="164"/>
      <c r="C31" s="160">
        <v>150</v>
      </c>
      <c r="D31" s="161">
        <v>0.6</v>
      </c>
      <c r="E31" s="161">
        <v>2.28</v>
      </c>
      <c r="F31" s="161">
        <v>0.9</v>
      </c>
      <c r="G31" s="161">
        <v>41.82</v>
      </c>
      <c r="H31" s="161">
        <v>168</v>
      </c>
      <c r="I31" s="160">
        <v>150</v>
      </c>
      <c r="J31" s="161">
        <v>0.6</v>
      </c>
      <c r="K31" s="155">
        <v>1.52</v>
      </c>
      <c r="L31" s="155">
        <v>2.24</v>
      </c>
      <c r="M31" s="155">
        <v>13.75</v>
      </c>
      <c r="N31" s="155">
        <v>80.28</v>
      </c>
      <c r="P31" s="192"/>
      <c r="Q31" s="193"/>
      <c r="R31" s="187"/>
      <c r="S31" s="188"/>
      <c r="T31" s="188"/>
      <c r="U31" s="188"/>
      <c r="V31" s="188"/>
      <c r="W31" s="188"/>
      <c r="X31" s="193"/>
      <c r="Y31" s="194"/>
      <c r="Z31" s="84"/>
      <c r="AA31" s="84"/>
    </row>
    <row r="32" spans="1:27" ht="12.75">
      <c r="A32" s="163" t="s">
        <v>148</v>
      </c>
      <c r="B32" s="193"/>
      <c r="C32" s="165"/>
      <c r="D32" s="166">
        <f>SUM(D26:D31)</f>
        <v>3.4000000000000004</v>
      </c>
      <c r="E32" s="166">
        <f>SUM(E26:E31)</f>
        <v>20.250000000000004</v>
      </c>
      <c r="F32" s="166">
        <f>SUM(F26:F31)</f>
        <v>21.04</v>
      </c>
      <c r="G32" s="166">
        <f>SUM(G26:G31)</f>
        <v>116.83000000000001</v>
      </c>
      <c r="H32" s="166">
        <f>SUM(H26:H31)</f>
        <v>689.5600000000001</v>
      </c>
      <c r="I32" s="164"/>
      <c r="J32" s="169">
        <f>SUM(J26:J31)</f>
        <v>4</v>
      </c>
      <c r="K32" s="161">
        <v>0.76</v>
      </c>
      <c r="L32" s="161">
        <v>0.1</v>
      </c>
      <c r="M32" s="161">
        <v>24.76</v>
      </c>
      <c r="N32" s="161">
        <v>105</v>
      </c>
      <c r="P32" s="185"/>
      <c r="Q32" s="185"/>
      <c r="R32" s="185"/>
      <c r="S32" s="186"/>
      <c r="T32" s="185"/>
      <c r="U32" s="185"/>
      <c r="V32" s="185"/>
      <c r="W32" s="185"/>
      <c r="X32" s="193"/>
      <c r="Y32" s="194"/>
      <c r="Z32" s="84"/>
      <c r="AA32" s="84"/>
    </row>
    <row r="33" spans="1:27" ht="12.75">
      <c r="A33" s="22" t="s">
        <v>339</v>
      </c>
      <c r="B33" s="22"/>
      <c r="C33" s="22"/>
      <c r="D33" s="176"/>
      <c r="E33" s="22"/>
      <c r="F33" s="22"/>
      <c r="G33" s="22"/>
      <c r="H33" s="22"/>
      <c r="I33" s="164"/>
      <c r="J33" s="169"/>
      <c r="K33" s="161">
        <v>2.28</v>
      </c>
      <c r="L33" s="161">
        <v>0.9</v>
      </c>
      <c r="M33" s="161">
        <v>41.82</v>
      </c>
      <c r="N33" s="161">
        <v>168</v>
      </c>
      <c r="P33" s="84"/>
      <c r="Q33" s="211"/>
      <c r="R33" s="146"/>
      <c r="S33" s="205"/>
      <c r="T33" s="205"/>
      <c r="U33" s="205"/>
      <c r="V33" s="205"/>
      <c r="W33" s="205"/>
      <c r="X33" s="207"/>
      <c r="Y33" s="205"/>
      <c r="Z33" s="84"/>
      <c r="AA33" s="84"/>
    </row>
    <row r="34" spans="1:27" s="35" customFormat="1" ht="12.75">
      <c r="A34" s="157" t="s">
        <v>186</v>
      </c>
      <c r="B34" s="153" t="s">
        <v>200</v>
      </c>
      <c r="C34" s="23" t="s">
        <v>151</v>
      </c>
      <c r="D34" s="155">
        <v>1.8</v>
      </c>
      <c r="E34" s="155">
        <v>9.89</v>
      </c>
      <c r="F34" s="155">
        <v>13.96</v>
      </c>
      <c r="G34" s="155">
        <v>5.59</v>
      </c>
      <c r="H34" s="155">
        <v>186.36</v>
      </c>
      <c r="I34" s="167" t="s">
        <v>192</v>
      </c>
      <c r="J34" s="155">
        <v>2.34</v>
      </c>
      <c r="K34" s="169">
        <f>SUM(K29:K33)</f>
        <v>24.890000000000004</v>
      </c>
      <c r="L34" s="169">
        <f>SUM(L29:L33)</f>
        <v>25.060000000000002</v>
      </c>
      <c r="M34" s="169">
        <f>SUM(M29:M33)</f>
        <v>91.65</v>
      </c>
      <c r="N34" s="169">
        <f>SUM(N29:N33)</f>
        <v>673.35</v>
      </c>
      <c r="P34" s="84"/>
      <c r="Q34" s="211"/>
      <c r="R34" s="146"/>
      <c r="S34" s="205"/>
      <c r="T34" s="205"/>
      <c r="U34" s="205"/>
      <c r="V34" s="205"/>
      <c r="W34" s="205"/>
      <c r="X34" s="207"/>
      <c r="Y34" s="205"/>
      <c r="Z34" s="88"/>
      <c r="AA34" s="88"/>
    </row>
    <row r="35" spans="1:27" s="35" customFormat="1" ht="12.75">
      <c r="A35" s="157" t="s">
        <v>188</v>
      </c>
      <c r="B35" s="153" t="s">
        <v>153</v>
      </c>
      <c r="C35" s="23" t="s">
        <v>161</v>
      </c>
      <c r="D35" s="155">
        <v>0.11</v>
      </c>
      <c r="E35" s="155">
        <v>0.47</v>
      </c>
      <c r="F35" s="155">
        <v>3.48</v>
      </c>
      <c r="G35" s="155">
        <v>1.9</v>
      </c>
      <c r="H35" s="155">
        <v>40.57</v>
      </c>
      <c r="I35" s="167" t="s">
        <v>154</v>
      </c>
      <c r="J35" s="155">
        <v>0.17</v>
      </c>
      <c r="K35" s="169"/>
      <c r="L35" s="169"/>
      <c r="M35" s="169"/>
      <c r="N35" s="169"/>
      <c r="P35" s="84"/>
      <c r="Q35" s="146"/>
      <c r="R35" s="146"/>
      <c r="S35" s="205"/>
      <c r="T35" s="205"/>
      <c r="U35" s="205"/>
      <c r="V35" s="205"/>
      <c r="W35" s="205"/>
      <c r="X35" s="207"/>
      <c r="Y35" s="205"/>
      <c r="Z35" s="88"/>
      <c r="AA35" s="88"/>
    </row>
    <row r="36" spans="1:27" ht="12.75">
      <c r="A36" s="157" t="s">
        <v>190</v>
      </c>
      <c r="B36" s="23" t="s">
        <v>156</v>
      </c>
      <c r="C36" s="23" t="s">
        <v>192</v>
      </c>
      <c r="D36" s="155">
        <v>0.3</v>
      </c>
      <c r="E36" s="155">
        <v>1.52</v>
      </c>
      <c r="F36" s="155">
        <v>2.24</v>
      </c>
      <c r="G36" s="155">
        <v>13.75</v>
      </c>
      <c r="H36" s="155">
        <v>80.28</v>
      </c>
      <c r="I36" s="167" t="s">
        <v>192</v>
      </c>
      <c r="J36" s="155">
        <v>0.3</v>
      </c>
      <c r="K36" s="157"/>
      <c r="L36" s="157"/>
      <c r="M36" s="157"/>
      <c r="N36" s="157"/>
      <c r="P36" s="84"/>
      <c r="Q36" s="208"/>
      <c r="R36" s="146"/>
      <c r="S36" s="205"/>
      <c r="T36" s="205"/>
      <c r="U36" s="205"/>
      <c r="V36" s="205"/>
      <c r="W36" s="205"/>
      <c r="X36" s="210"/>
      <c r="Y36" s="209"/>
      <c r="Z36" s="84"/>
      <c r="AA36" s="84"/>
    </row>
    <row r="37" spans="1:27" ht="12.75">
      <c r="A37" s="157" t="s">
        <v>147</v>
      </c>
      <c r="B37" s="159" t="s">
        <v>202</v>
      </c>
      <c r="C37" s="23">
        <v>100</v>
      </c>
      <c r="D37" s="155">
        <v>0.43</v>
      </c>
      <c r="E37" s="155">
        <v>4.9</v>
      </c>
      <c r="F37" s="155">
        <v>0.2</v>
      </c>
      <c r="G37" s="155">
        <v>15.8</v>
      </c>
      <c r="H37" s="155">
        <v>64</v>
      </c>
      <c r="I37" s="160">
        <v>100</v>
      </c>
      <c r="J37" s="161">
        <v>0.43</v>
      </c>
      <c r="K37" s="182">
        <v>17.355</v>
      </c>
      <c r="L37" s="182">
        <v>8.16</v>
      </c>
      <c r="M37" s="182">
        <v>84.52</v>
      </c>
      <c r="N37" s="182">
        <v>473.685</v>
      </c>
      <c r="P37" s="84"/>
      <c r="Q37" s="208"/>
      <c r="R37" s="146"/>
      <c r="S37" s="205"/>
      <c r="T37" s="209"/>
      <c r="U37" s="209"/>
      <c r="V37" s="209"/>
      <c r="W37" s="209"/>
      <c r="X37" s="208"/>
      <c r="Y37" s="209"/>
      <c r="Z37" s="84"/>
      <c r="AA37" s="84"/>
    </row>
    <row r="38" spans="1:27" ht="12.75">
      <c r="A38" s="157" t="s">
        <v>193</v>
      </c>
      <c r="B38" s="159" t="s">
        <v>204</v>
      </c>
      <c r="C38" s="23">
        <v>50</v>
      </c>
      <c r="D38" s="155">
        <v>0.76</v>
      </c>
      <c r="E38" s="161">
        <v>1.19</v>
      </c>
      <c r="F38" s="161">
        <v>0.26</v>
      </c>
      <c r="G38" s="161">
        <v>37.97</v>
      </c>
      <c r="H38" s="161">
        <v>150.35</v>
      </c>
      <c r="I38" s="159">
        <v>50</v>
      </c>
      <c r="J38" s="161">
        <v>0.76</v>
      </c>
      <c r="K38" s="182">
        <v>0.48</v>
      </c>
      <c r="L38" s="182">
        <v>17.4</v>
      </c>
      <c r="M38" s="182">
        <v>0.6</v>
      </c>
      <c r="N38" s="182">
        <v>160.22</v>
      </c>
      <c r="P38" s="192"/>
      <c r="Q38" s="193"/>
      <c r="R38" s="187"/>
      <c r="S38" s="188"/>
      <c r="T38" s="188"/>
      <c r="U38" s="188"/>
      <c r="V38" s="188"/>
      <c r="W38" s="188"/>
      <c r="X38" s="193"/>
      <c r="Y38" s="194"/>
      <c r="Z38" s="84"/>
      <c r="AA38" s="84"/>
    </row>
    <row r="39" spans="1:27" ht="12.75">
      <c r="A39" s="163" t="s">
        <v>148</v>
      </c>
      <c r="B39" s="164"/>
      <c r="C39" s="165"/>
      <c r="D39" s="166">
        <f>SUM(D34:D38)</f>
        <v>3.4000000000000004</v>
      </c>
      <c r="E39" s="166">
        <f>SUM(E34:E38)</f>
        <v>17.970000000000002</v>
      </c>
      <c r="F39" s="166">
        <f>SUM(F34:F38)</f>
        <v>20.14</v>
      </c>
      <c r="G39" s="166">
        <f>SUM(G34:G38)</f>
        <v>75.01</v>
      </c>
      <c r="H39" s="166">
        <f>SUM(H34:H38)</f>
        <v>521.5600000000001</v>
      </c>
      <c r="I39" s="164"/>
      <c r="J39" s="169">
        <f>SUM(J34:J38)</f>
        <v>4</v>
      </c>
      <c r="K39" s="161">
        <v>0.76</v>
      </c>
      <c r="L39" s="161">
        <v>0.1</v>
      </c>
      <c r="M39" s="161">
        <v>24.76</v>
      </c>
      <c r="N39" s="161">
        <v>105</v>
      </c>
      <c r="P39" s="84"/>
      <c r="Q39" s="146"/>
      <c r="R39" s="146"/>
      <c r="S39" s="205"/>
      <c r="T39" s="146"/>
      <c r="U39" s="146"/>
      <c r="V39" s="146"/>
      <c r="W39" s="146"/>
      <c r="X39" s="208"/>
      <c r="Y39" s="209"/>
      <c r="Z39" s="84"/>
      <c r="AA39" s="84"/>
    </row>
    <row r="40" spans="1:27" ht="12.75">
      <c r="A40" s="22" t="s">
        <v>340</v>
      </c>
      <c r="B40" s="164"/>
      <c r="C40" s="164"/>
      <c r="D40" s="169"/>
      <c r="E40" s="169"/>
      <c r="F40" s="169"/>
      <c r="G40" s="169"/>
      <c r="H40" s="169"/>
      <c r="I40" s="164"/>
      <c r="J40" s="169"/>
      <c r="K40" s="161">
        <v>1.52</v>
      </c>
      <c r="L40" s="161">
        <v>0.6</v>
      </c>
      <c r="M40" s="161">
        <v>27.88</v>
      </c>
      <c r="N40" s="161">
        <v>112</v>
      </c>
      <c r="P40" s="88"/>
      <c r="Q40" s="185"/>
      <c r="R40" s="185"/>
      <c r="S40" s="186"/>
      <c r="T40" s="185"/>
      <c r="U40" s="185"/>
      <c r="V40" s="185"/>
      <c r="W40" s="185"/>
      <c r="X40" s="276"/>
      <c r="Y40" s="274"/>
      <c r="Z40" s="84"/>
      <c r="AA40" s="84"/>
    </row>
    <row r="41" spans="1:27" s="35" customFormat="1" ht="12.75">
      <c r="A41" s="158" t="s">
        <v>242</v>
      </c>
      <c r="B41" s="23" t="s">
        <v>236</v>
      </c>
      <c r="C41" s="154" t="s">
        <v>244</v>
      </c>
      <c r="D41" s="155">
        <v>1.75</v>
      </c>
      <c r="E41" s="23">
        <v>11.24</v>
      </c>
      <c r="F41" s="23">
        <v>12.59</v>
      </c>
      <c r="G41" s="23">
        <v>2.25</v>
      </c>
      <c r="H41" s="23">
        <v>166.32</v>
      </c>
      <c r="I41" s="154" t="s">
        <v>249</v>
      </c>
      <c r="J41" s="161">
        <v>2.35</v>
      </c>
      <c r="K41" s="166">
        <f>SUM(K37:K40)</f>
        <v>20.115000000000002</v>
      </c>
      <c r="L41" s="166">
        <f>SUM(L37:L40)</f>
        <v>26.26</v>
      </c>
      <c r="M41" s="166">
        <f>SUM(M37:M40)</f>
        <v>137.76</v>
      </c>
      <c r="N41" s="166">
        <f>SUM(N37:N40)</f>
        <v>850.905</v>
      </c>
      <c r="P41" s="213"/>
      <c r="Q41" s="185"/>
      <c r="R41" s="185"/>
      <c r="S41" s="186"/>
      <c r="T41" s="185"/>
      <c r="U41" s="185"/>
      <c r="V41" s="185"/>
      <c r="W41" s="185"/>
      <c r="X41" s="187"/>
      <c r="Y41" s="188"/>
      <c r="Z41" s="88"/>
      <c r="AA41" s="88"/>
    </row>
    <row r="42" spans="1:27" s="35" customFormat="1" ht="12.75">
      <c r="A42" s="173" t="s">
        <v>152</v>
      </c>
      <c r="B42" s="23" t="s">
        <v>153</v>
      </c>
      <c r="C42" s="170" t="s">
        <v>161</v>
      </c>
      <c r="D42" s="155">
        <v>0.15</v>
      </c>
      <c r="E42" s="23">
        <v>0.47</v>
      </c>
      <c r="F42" s="23">
        <v>3.48</v>
      </c>
      <c r="G42" s="23">
        <v>1.9</v>
      </c>
      <c r="H42" s="23">
        <v>40.57</v>
      </c>
      <c r="I42" s="167" t="s">
        <v>154</v>
      </c>
      <c r="J42" s="161">
        <v>0.15</v>
      </c>
      <c r="K42" s="166"/>
      <c r="L42" s="166"/>
      <c r="M42" s="166"/>
      <c r="N42" s="166"/>
      <c r="P42" s="219"/>
      <c r="Q42" s="185"/>
      <c r="R42" s="269"/>
      <c r="S42" s="270"/>
      <c r="T42" s="269"/>
      <c r="U42" s="269"/>
      <c r="V42" s="269"/>
      <c r="W42" s="269"/>
      <c r="X42" s="269"/>
      <c r="Y42" s="270"/>
      <c r="Z42" s="88"/>
      <c r="AA42" s="88"/>
    </row>
    <row r="43" spans="1:27" ht="12.75">
      <c r="A43" s="158" t="s">
        <v>245</v>
      </c>
      <c r="B43" s="23" t="s">
        <v>172</v>
      </c>
      <c r="C43" s="154">
        <v>100</v>
      </c>
      <c r="D43" s="155">
        <v>0.3</v>
      </c>
      <c r="E43" s="23">
        <v>1.72</v>
      </c>
      <c r="F43" s="23">
        <v>0.35</v>
      </c>
      <c r="G43" s="23">
        <v>12.77</v>
      </c>
      <c r="H43" s="23">
        <v>60.45</v>
      </c>
      <c r="I43" s="154">
        <v>100</v>
      </c>
      <c r="J43" s="161">
        <v>0.3</v>
      </c>
      <c r="K43" s="157"/>
      <c r="L43" s="157"/>
      <c r="M43" s="157"/>
      <c r="N43" s="157"/>
      <c r="P43" s="213"/>
      <c r="Q43" s="146"/>
      <c r="R43" s="146"/>
      <c r="S43" s="205"/>
      <c r="T43" s="146"/>
      <c r="U43" s="146"/>
      <c r="V43" s="146"/>
      <c r="W43" s="146"/>
      <c r="X43" s="146"/>
      <c r="Y43" s="84"/>
      <c r="Z43" s="84"/>
      <c r="AA43" s="84"/>
    </row>
    <row r="44" spans="1:27" ht="12.75">
      <c r="A44" s="162" t="s">
        <v>38</v>
      </c>
      <c r="B44" s="23" t="s">
        <v>238</v>
      </c>
      <c r="C44" s="159">
        <v>200</v>
      </c>
      <c r="D44" s="155">
        <v>0.6</v>
      </c>
      <c r="E44" s="23">
        <v>1.05</v>
      </c>
      <c r="F44" s="23">
        <v>0.27</v>
      </c>
      <c r="G44" s="23">
        <v>5.23</v>
      </c>
      <c r="H44" s="23">
        <v>22.39</v>
      </c>
      <c r="I44" s="159">
        <v>200</v>
      </c>
      <c r="J44" s="155">
        <v>0.6</v>
      </c>
      <c r="K44" s="155">
        <v>21.96</v>
      </c>
      <c r="L44" s="155">
        <v>23.6</v>
      </c>
      <c r="M44" s="155">
        <v>6.89</v>
      </c>
      <c r="N44" s="155">
        <v>329.68</v>
      </c>
      <c r="P44" s="113"/>
      <c r="Q44" s="146"/>
      <c r="R44" s="146"/>
      <c r="S44" s="205"/>
      <c r="T44" s="146"/>
      <c r="U44" s="146"/>
      <c r="V44" s="146"/>
      <c r="W44" s="146"/>
      <c r="X44" s="206"/>
      <c r="Y44" s="205"/>
      <c r="Z44" s="84"/>
      <c r="AA44" s="84"/>
    </row>
    <row r="45" spans="1:27" ht="12.75">
      <c r="A45" s="162" t="s">
        <v>147</v>
      </c>
      <c r="B45" s="23"/>
      <c r="C45" s="160">
        <v>150</v>
      </c>
      <c r="D45" s="155">
        <v>0.6</v>
      </c>
      <c r="E45" s="23">
        <v>0.76</v>
      </c>
      <c r="F45" s="23">
        <v>0.1</v>
      </c>
      <c r="G45" s="23">
        <v>24.76</v>
      </c>
      <c r="H45" s="23">
        <v>105</v>
      </c>
      <c r="I45" s="160">
        <v>150</v>
      </c>
      <c r="J45" s="161">
        <v>0.6</v>
      </c>
      <c r="K45" s="155">
        <v>0.95</v>
      </c>
      <c r="L45" s="155">
        <v>6.95</v>
      </c>
      <c r="M45" s="155">
        <v>3.8</v>
      </c>
      <c r="N45" s="155">
        <v>81.14</v>
      </c>
      <c r="P45" s="113"/>
      <c r="Q45" s="146"/>
      <c r="R45" s="146"/>
      <c r="S45" s="205"/>
      <c r="T45" s="146"/>
      <c r="U45" s="146"/>
      <c r="V45" s="146"/>
      <c r="W45" s="146"/>
      <c r="X45" s="207"/>
      <c r="Y45" s="205"/>
      <c r="Z45" s="84"/>
      <c r="AA45" s="84"/>
    </row>
    <row r="46" spans="1:27" ht="12.75">
      <c r="A46" s="163" t="s">
        <v>148</v>
      </c>
      <c r="B46" s="23"/>
      <c r="C46" s="23"/>
      <c r="D46" s="176">
        <f>SUM(D41:D45)</f>
        <v>3.4</v>
      </c>
      <c r="E46" s="22">
        <v>2.28</v>
      </c>
      <c r="F46" s="22">
        <v>0.9</v>
      </c>
      <c r="G46" s="22">
        <v>41.82</v>
      </c>
      <c r="H46" s="22">
        <v>168</v>
      </c>
      <c r="I46" s="229"/>
      <c r="J46" s="228">
        <f>SUM(J41:J45)</f>
        <v>4</v>
      </c>
      <c r="K46" s="155">
        <v>1.72</v>
      </c>
      <c r="L46" s="155">
        <v>0.35</v>
      </c>
      <c r="M46" s="155">
        <v>12.77</v>
      </c>
      <c r="N46" s="155">
        <v>60.45</v>
      </c>
      <c r="P46" s="192"/>
      <c r="Q46" s="146"/>
      <c r="R46" s="146"/>
      <c r="S46" s="205"/>
      <c r="T46" s="146"/>
      <c r="U46" s="146"/>
      <c r="V46" s="146"/>
      <c r="W46" s="146"/>
      <c r="X46" s="146"/>
      <c r="Y46" s="205"/>
      <c r="Z46" s="84"/>
      <c r="AA46" s="84"/>
    </row>
    <row r="47" spans="1:27" s="35" customFormat="1" ht="17.25" customHeight="1">
      <c r="A47" s="88"/>
      <c r="B47" s="185"/>
      <c r="C47" s="185"/>
      <c r="D47" s="186"/>
      <c r="E47" s="185"/>
      <c r="F47" s="185"/>
      <c r="G47" s="185"/>
      <c r="H47" s="185"/>
      <c r="I47" s="187"/>
      <c r="J47" s="188"/>
      <c r="K47" s="183"/>
      <c r="L47" s="166"/>
      <c r="M47" s="166"/>
      <c r="N47" s="166"/>
      <c r="P47" s="88"/>
      <c r="Q47" s="185"/>
      <c r="R47" s="185"/>
      <c r="S47" s="186"/>
      <c r="T47" s="185"/>
      <c r="U47" s="185"/>
      <c r="V47" s="185"/>
      <c r="W47" s="185"/>
      <c r="X47" s="187"/>
      <c r="Y47" s="188"/>
      <c r="Z47" s="88"/>
      <c r="AA47" s="88"/>
    </row>
    <row r="48" spans="1:27" s="35" customFormat="1" ht="16.5" customHeight="1">
      <c r="A48" s="88" t="s">
        <v>274</v>
      </c>
      <c r="B48" s="185"/>
      <c r="C48" s="185"/>
      <c r="D48" s="186"/>
      <c r="E48" s="185"/>
      <c r="F48" s="185"/>
      <c r="G48" s="185"/>
      <c r="H48" s="185"/>
      <c r="I48" s="187"/>
      <c r="J48" s="188"/>
      <c r="K48" s="183"/>
      <c r="L48" s="166"/>
      <c r="M48" s="166"/>
      <c r="N48" s="166"/>
      <c r="P48" s="88"/>
      <c r="Q48" s="185"/>
      <c r="R48" s="185"/>
      <c r="S48" s="186"/>
      <c r="T48" s="185"/>
      <c r="U48" s="185"/>
      <c r="V48" s="185"/>
      <c r="W48" s="185"/>
      <c r="X48" s="187"/>
      <c r="Y48" s="188"/>
      <c r="Z48" s="88"/>
      <c r="AA48" s="88"/>
    </row>
    <row r="49" spans="1:27" s="35" customFormat="1" ht="39.75" customHeight="1">
      <c r="A49" s="88"/>
      <c r="B49" s="185"/>
      <c r="C49" s="185"/>
      <c r="D49" s="186"/>
      <c r="E49" s="185"/>
      <c r="F49" s="185"/>
      <c r="G49" s="185"/>
      <c r="H49" s="185"/>
      <c r="I49" s="187"/>
      <c r="J49" s="188"/>
      <c r="K49" s="183"/>
      <c r="L49" s="166"/>
      <c r="M49" s="166"/>
      <c r="N49" s="166"/>
      <c r="P49" s="88"/>
      <c r="Q49" s="185"/>
      <c r="R49" s="185"/>
      <c r="S49" s="186"/>
      <c r="T49" s="185"/>
      <c r="U49" s="185"/>
      <c r="V49" s="185"/>
      <c r="W49" s="185"/>
      <c r="X49" s="187"/>
      <c r="Y49" s="188"/>
      <c r="Z49" s="88"/>
      <c r="AA49" s="88"/>
    </row>
    <row r="50" spans="1:27" s="35" customFormat="1" ht="39.75" customHeight="1">
      <c r="A50" s="88"/>
      <c r="B50" s="185"/>
      <c r="C50" s="185"/>
      <c r="D50" s="186"/>
      <c r="E50" s="185"/>
      <c r="F50" s="185"/>
      <c r="G50" s="185"/>
      <c r="H50" s="185"/>
      <c r="I50" s="187"/>
      <c r="J50" s="188"/>
      <c r="K50" s="183"/>
      <c r="L50" s="166"/>
      <c r="M50" s="166"/>
      <c r="N50" s="166"/>
      <c r="P50" s="88"/>
      <c r="Q50" s="185"/>
      <c r="R50" s="185"/>
      <c r="S50" s="186"/>
      <c r="T50" s="185"/>
      <c r="U50" s="185"/>
      <c r="V50" s="185"/>
      <c r="W50" s="185"/>
      <c r="X50" s="187"/>
      <c r="Y50" s="188"/>
      <c r="Z50" s="88"/>
      <c r="AA50" s="88"/>
    </row>
    <row r="51" spans="1:27" s="35" customFormat="1" ht="11.25" customHeight="1">
      <c r="A51" s="88"/>
      <c r="B51" s="185"/>
      <c r="C51" s="185"/>
      <c r="D51" s="186"/>
      <c r="E51" s="185"/>
      <c r="F51" s="185"/>
      <c r="G51" s="185"/>
      <c r="H51" s="185"/>
      <c r="I51" s="187"/>
      <c r="J51" s="188"/>
      <c r="K51" s="183"/>
      <c r="L51" s="166"/>
      <c r="M51" s="166"/>
      <c r="N51" s="166"/>
      <c r="P51" s="88"/>
      <c r="Q51" s="185"/>
      <c r="R51" s="185"/>
      <c r="S51" s="186"/>
      <c r="T51" s="185"/>
      <c r="U51" s="185"/>
      <c r="V51" s="185"/>
      <c r="W51" s="185"/>
      <c r="X51" s="187"/>
      <c r="Y51" s="188"/>
      <c r="Z51" s="88"/>
      <c r="AA51" s="88"/>
    </row>
    <row r="52" spans="1:27" s="35" customFormat="1" ht="21" customHeight="1">
      <c r="A52" s="88"/>
      <c r="B52" s="185"/>
      <c r="C52" s="185"/>
      <c r="D52" s="186"/>
      <c r="E52" s="185"/>
      <c r="F52" s="185"/>
      <c r="G52" s="185"/>
      <c r="H52" s="185"/>
      <c r="I52" s="187"/>
      <c r="J52" s="188"/>
      <c r="K52" s="183"/>
      <c r="L52" s="166"/>
      <c r="M52" s="166"/>
      <c r="N52" s="166"/>
      <c r="P52" s="88"/>
      <c r="Q52" s="185"/>
      <c r="R52" s="185"/>
      <c r="S52" s="186"/>
      <c r="T52" s="185"/>
      <c r="U52" s="185"/>
      <c r="V52" s="185"/>
      <c r="W52" s="185"/>
      <c r="X52" s="187"/>
      <c r="Y52" s="188"/>
      <c r="Z52" s="88"/>
      <c r="AA52" s="88"/>
    </row>
    <row r="53" spans="1:27" s="35" customFormat="1" ht="16.5" customHeight="1">
      <c r="A53" s="35" t="s">
        <v>272</v>
      </c>
      <c r="J53" s="188"/>
      <c r="K53" s="183"/>
      <c r="L53" s="166"/>
      <c r="M53" s="166"/>
      <c r="N53" s="166"/>
      <c r="P53" s="88"/>
      <c r="Q53" s="88"/>
      <c r="R53" s="88"/>
      <c r="S53" s="88"/>
      <c r="T53" s="88"/>
      <c r="U53" s="88"/>
      <c r="V53" s="88"/>
      <c r="W53" s="88"/>
      <c r="X53" s="88"/>
      <c r="Y53" s="188"/>
      <c r="Z53" s="88"/>
      <c r="AA53" s="88"/>
    </row>
    <row r="54" spans="10:27" s="35" customFormat="1" ht="16.5" customHeight="1">
      <c r="J54" s="188"/>
      <c r="K54" s="183"/>
      <c r="L54" s="166"/>
      <c r="M54" s="166"/>
      <c r="N54" s="166"/>
      <c r="P54" s="88"/>
      <c r="Q54" s="88"/>
      <c r="R54" s="88"/>
      <c r="S54" s="88"/>
      <c r="T54" s="88"/>
      <c r="U54" s="88"/>
      <c r="V54" s="88"/>
      <c r="W54" s="88"/>
      <c r="X54" s="88"/>
      <c r="Y54" s="188"/>
      <c r="Z54" s="88"/>
      <c r="AA54" s="88"/>
    </row>
    <row r="55" spans="1:27" s="35" customFormat="1" ht="14.25" customHeight="1">
      <c r="A55" s="88"/>
      <c r="B55" s="185"/>
      <c r="C55" s="185"/>
      <c r="D55" s="186" t="s">
        <v>273</v>
      </c>
      <c r="E55" s="185"/>
      <c r="F55" s="185"/>
      <c r="G55" s="185"/>
      <c r="H55" s="185"/>
      <c r="I55" s="187"/>
      <c r="J55" s="188"/>
      <c r="K55" s="183"/>
      <c r="L55" s="166"/>
      <c r="M55" s="166"/>
      <c r="N55" s="166"/>
      <c r="P55" s="88"/>
      <c r="Q55" s="185"/>
      <c r="R55" s="185"/>
      <c r="S55" s="186"/>
      <c r="T55" s="185"/>
      <c r="U55" s="185"/>
      <c r="V55" s="185"/>
      <c r="W55" s="185"/>
      <c r="X55" s="187"/>
      <c r="Y55" s="188"/>
      <c r="Z55" s="88"/>
      <c r="AA55" s="88"/>
    </row>
    <row r="56" spans="1:27" s="35" customFormat="1" ht="14.25" customHeight="1">
      <c r="A56" s="88"/>
      <c r="B56" s="185"/>
      <c r="C56" s="185"/>
      <c r="D56" s="186"/>
      <c r="E56" s="185"/>
      <c r="F56" s="185"/>
      <c r="G56" s="185"/>
      <c r="H56" s="185"/>
      <c r="I56" s="187"/>
      <c r="J56" s="188"/>
      <c r="K56" s="183"/>
      <c r="L56" s="166"/>
      <c r="M56" s="166"/>
      <c r="N56" s="166"/>
      <c r="P56" s="88"/>
      <c r="Q56" s="185"/>
      <c r="R56" s="185"/>
      <c r="S56" s="186"/>
      <c r="T56" s="185"/>
      <c r="U56" s="185"/>
      <c r="V56" s="185"/>
      <c r="W56" s="185"/>
      <c r="X56" s="187"/>
      <c r="Y56" s="188"/>
      <c r="Z56" s="88"/>
      <c r="AA56" s="88"/>
    </row>
    <row r="57" spans="1:27" ht="14.25" customHeight="1">
      <c r="A57" s="175" t="s">
        <v>1</v>
      </c>
      <c r="B57" s="23"/>
      <c r="C57" s="22" t="s">
        <v>271</v>
      </c>
      <c r="D57" s="22" t="s">
        <v>4</v>
      </c>
      <c r="E57" s="22" t="s">
        <v>135</v>
      </c>
      <c r="F57" s="22" t="s">
        <v>136</v>
      </c>
      <c r="G57" s="22" t="s">
        <v>270</v>
      </c>
      <c r="H57" s="22" t="s">
        <v>137</v>
      </c>
      <c r="I57" s="177" t="s">
        <v>134</v>
      </c>
      <c r="J57" s="178" t="s">
        <v>4</v>
      </c>
      <c r="K57" s="157"/>
      <c r="L57" s="157"/>
      <c r="M57" s="157"/>
      <c r="N57" s="157"/>
      <c r="P57" s="88"/>
      <c r="Q57" s="146"/>
      <c r="R57" s="185"/>
      <c r="S57" s="185"/>
      <c r="T57" s="185"/>
      <c r="U57" s="185"/>
      <c r="V57" s="185"/>
      <c r="W57" s="185"/>
      <c r="X57" s="214"/>
      <c r="Y57" s="215"/>
      <c r="Z57" s="84"/>
      <c r="AA57" s="84"/>
    </row>
    <row r="58" spans="1:27" ht="14.25" customHeight="1">
      <c r="A58" s="22" t="s">
        <v>341</v>
      </c>
      <c r="B58" s="23"/>
      <c r="C58" s="22" t="s">
        <v>101</v>
      </c>
      <c r="D58" s="22"/>
      <c r="E58" s="22"/>
      <c r="F58" s="22"/>
      <c r="G58" s="22"/>
      <c r="H58" s="22"/>
      <c r="I58" s="177" t="s">
        <v>323</v>
      </c>
      <c r="J58" s="178"/>
      <c r="K58" s="157"/>
      <c r="L58" s="157"/>
      <c r="M58" s="157"/>
      <c r="N58" s="157"/>
      <c r="P58" s="213"/>
      <c r="Q58" s="146"/>
      <c r="R58" s="185"/>
      <c r="S58" s="185"/>
      <c r="T58" s="185"/>
      <c r="U58" s="185"/>
      <c r="V58" s="185"/>
      <c r="W58" s="185"/>
      <c r="X58" s="214"/>
      <c r="Y58" s="215"/>
      <c r="Z58" s="84"/>
      <c r="AA58" s="84"/>
    </row>
    <row r="59" spans="1:27" ht="12.75">
      <c r="A59" s="158" t="s">
        <v>231</v>
      </c>
      <c r="B59" s="22"/>
      <c r="C59" s="160">
        <v>75</v>
      </c>
      <c r="D59" s="201">
        <v>1.55</v>
      </c>
      <c r="E59" s="200"/>
      <c r="F59" s="200"/>
      <c r="G59" s="200"/>
      <c r="H59" s="200"/>
      <c r="I59" s="160">
        <v>100</v>
      </c>
      <c r="J59" s="201">
        <v>2.15</v>
      </c>
      <c r="K59" s="155">
        <v>23.7</v>
      </c>
      <c r="L59" s="155">
        <v>23.14</v>
      </c>
      <c r="M59" s="155">
        <v>2.75</v>
      </c>
      <c r="N59" s="155">
        <v>310.29</v>
      </c>
      <c r="P59" s="212"/>
      <c r="Q59" s="146"/>
      <c r="R59" s="146"/>
      <c r="S59" s="205"/>
      <c r="T59" s="146"/>
      <c r="U59" s="146"/>
      <c r="V59" s="146"/>
      <c r="W59" s="146"/>
      <c r="X59" s="206"/>
      <c r="Y59" s="205"/>
      <c r="Z59" s="84"/>
      <c r="AA59" s="84"/>
    </row>
    <row r="60" spans="1:27" ht="12.75">
      <c r="A60" s="152" t="s">
        <v>152</v>
      </c>
      <c r="B60" s="22"/>
      <c r="C60" s="167" t="s">
        <v>154</v>
      </c>
      <c r="D60" s="201">
        <v>0.15</v>
      </c>
      <c r="E60" s="200"/>
      <c r="F60" s="200"/>
      <c r="G60" s="200"/>
      <c r="H60" s="200"/>
      <c r="I60" s="167" t="s">
        <v>247</v>
      </c>
      <c r="J60" s="201">
        <v>0.15</v>
      </c>
      <c r="K60" s="161">
        <v>2.96</v>
      </c>
      <c r="L60" s="161">
        <v>0.52</v>
      </c>
      <c r="M60" s="161">
        <v>20.52</v>
      </c>
      <c r="N60" s="161">
        <v>86.8</v>
      </c>
      <c r="P60" s="84"/>
      <c r="Q60" s="146"/>
      <c r="R60" s="146"/>
      <c r="S60" s="205"/>
      <c r="T60" s="146"/>
      <c r="U60" s="146"/>
      <c r="V60" s="146"/>
      <c r="W60" s="146"/>
      <c r="X60" s="210"/>
      <c r="Y60" s="209"/>
      <c r="Z60" s="84"/>
      <c r="AA60" s="84"/>
    </row>
    <row r="61" spans="1:27" ht="12.75">
      <c r="A61" s="157" t="s">
        <v>171</v>
      </c>
      <c r="B61" s="23"/>
      <c r="C61" s="23">
        <v>75</v>
      </c>
      <c r="D61" s="201">
        <v>0.15</v>
      </c>
      <c r="E61" s="23"/>
      <c r="F61" s="23"/>
      <c r="G61" s="23"/>
      <c r="H61" s="23"/>
      <c r="I61" s="23">
        <v>75</v>
      </c>
      <c r="J61" s="201">
        <v>0.15</v>
      </c>
      <c r="K61" s="161">
        <v>4.54</v>
      </c>
      <c r="L61" s="161">
        <v>4.11</v>
      </c>
      <c r="M61" s="161">
        <v>24.95</v>
      </c>
      <c r="N61" s="161">
        <v>152.16</v>
      </c>
      <c r="P61" s="113"/>
      <c r="Q61" s="146"/>
      <c r="R61" s="146"/>
      <c r="S61" s="205"/>
      <c r="T61" s="146"/>
      <c r="U61" s="146"/>
      <c r="V61" s="146"/>
      <c r="W61" s="146"/>
      <c r="X61" s="210"/>
      <c r="Y61" s="209"/>
      <c r="Z61" s="84"/>
      <c r="AA61" s="84"/>
    </row>
    <row r="62" spans="1:27" ht="12.75">
      <c r="A62" s="162" t="s">
        <v>233</v>
      </c>
      <c r="B62" s="23"/>
      <c r="C62" s="159">
        <v>100</v>
      </c>
      <c r="D62" s="201">
        <v>0.35</v>
      </c>
      <c r="E62" s="23"/>
      <c r="F62" s="23"/>
      <c r="G62" s="23"/>
      <c r="H62" s="23"/>
      <c r="I62" s="159">
        <v>100</v>
      </c>
      <c r="J62" s="201">
        <v>0.35</v>
      </c>
      <c r="K62" s="161"/>
      <c r="L62" s="161"/>
      <c r="M62" s="161"/>
      <c r="N62" s="161"/>
      <c r="P62" s="113"/>
      <c r="Q62" s="146"/>
      <c r="R62" s="146"/>
      <c r="S62" s="205"/>
      <c r="T62" s="146"/>
      <c r="U62" s="146"/>
      <c r="V62" s="146"/>
      <c r="W62" s="146"/>
      <c r="X62" s="210"/>
      <c r="Y62" s="209"/>
      <c r="Z62" s="84"/>
      <c r="AA62" s="84"/>
    </row>
    <row r="63" spans="1:27" ht="12.75">
      <c r="A63" s="162" t="s">
        <v>38</v>
      </c>
      <c r="B63" s="23"/>
      <c r="C63" s="159">
        <v>200</v>
      </c>
      <c r="D63" s="201">
        <v>0.6</v>
      </c>
      <c r="E63" s="23"/>
      <c r="F63" s="23"/>
      <c r="G63" s="23"/>
      <c r="H63" s="23"/>
      <c r="I63" s="159">
        <v>200</v>
      </c>
      <c r="J63" s="201">
        <v>0.6</v>
      </c>
      <c r="K63" s="161"/>
      <c r="L63" s="161"/>
      <c r="M63" s="161"/>
      <c r="N63" s="161"/>
      <c r="P63" s="113"/>
      <c r="Q63" s="146"/>
      <c r="R63" s="146"/>
      <c r="S63" s="205"/>
      <c r="T63" s="146"/>
      <c r="U63" s="146"/>
      <c r="V63" s="146"/>
      <c r="W63" s="146"/>
      <c r="X63" s="210"/>
      <c r="Y63" s="209"/>
      <c r="Z63" s="84"/>
      <c r="AA63" s="84"/>
    </row>
    <row r="64" spans="1:27" ht="12.75">
      <c r="A64" s="162" t="s">
        <v>147</v>
      </c>
      <c r="B64" s="23"/>
      <c r="C64" s="160">
        <v>150</v>
      </c>
      <c r="D64" s="201">
        <v>0.6</v>
      </c>
      <c r="E64" s="23"/>
      <c r="F64" s="23"/>
      <c r="G64" s="23"/>
      <c r="H64" s="23"/>
      <c r="I64" s="160">
        <v>200</v>
      </c>
      <c r="J64" s="201">
        <v>0.6</v>
      </c>
      <c r="K64" s="161">
        <v>2.5</v>
      </c>
      <c r="L64" s="161">
        <v>5.14</v>
      </c>
      <c r="M64" s="161">
        <v>12.69</v>
      </c>
      <c r="N64" s="161">
        <v>94.3</v>
      </c>
      <c r="P64" s="113"/>
      <c r="Q64" s="146"/>
      <c r="R64" s="146"/>
      <c r="S64" s="205"/>
      <c r="T64" s="146"/>
      <c r="U64" s="146"/>
      <c r="V64" s="146"/>
      <c r="W64" s="146"/>
      <c r="X64" s="210"/>
      <c r="Y64" s="209"/>
      <c r="Z64" s="84"/>
      <c r="AA64" s="84"/>
    </row>
    <row r="65" spans="1:27" s="35" customFormat="1" ht="12.75">
      <c r="A65" s="168" t="s">
        <v>148</v>
      </c>
      <c r="B65" s="23"/>
      <c r="C65" s="23"/>
      <c r="D65" s="176">
        <f>SUM(D59:D64)</f>
        <v>3.4</v>
      </c>
      <c r="E65" s="22"/>
      <c r="F65" s="22"/>
      <c r="G65" s="22"/>
      <c r="H65" s="22"/>
      <c r="I65" s="230"/>
      <c r="J65" s="176">
        <f>SUM(J59:J64)</f>
        <v>4</v>
      </c>
      <c r="K65" s="166">
        <f>SUM(K59:K64)</f>
        <v>33.7</v>
      </c>
      <c r="L65" s="166">
        <f>SUM(L59:L64)</f>
        <v>32.91</v>
      </c>
      <c r="M65" s="166">
        <f>SUM(M59:M64)</f>
        <v>60.91</v>
      </c>
      <c r="N65" s="166">
        <f>SUM(N59:N64)</f>
        <v>643.55</v>
      </c>
      <c r="P65" s="113"/>
      <c r="Q65" s="185"/>
      <c r="R65" s="185"/>
      <c r="S65" s="186"/>
      <c r="T65" s="185"/>
      <c r="U65" s="185"/>
      <c r="V65" s="185"/>
      <c r="W65" s="185"/>
      <c r="X65" s="235"/>
      <c r="Y65" s="188"/>
      <c r="Z65" s="88"/>
      <c r="AA65" s="88"/>
    </row>
    <row r="66" spans="1:27" s="35" customFormat="1" ht="12.75">
      <c r="A66" s="22" t="s">
        <v>342</v>
      </c>
      <c r="B66" s="23"/>
      <c r="C66" s="23"/>
      <c r="D66" s="155"/>
      <c r="E66" s="23"/>
      <c r="F66" s="23"/>
      <c r="G66" s="23"/>
      <c r="H66" s="23"/>
      <c r="I66" s="23"/>
      <c r="J66" s="155"/>
      <c r="K66" s="166"/>
      <c r="L66" s="166"/>
      <c r="M66" s="166"/>
      <c r="N66" s="166"/>
      <c r="P66" s="216"/>
      <c r="Q66" s="185"/>
      <c r="R66" s="185"/>
      <c r="S66" s="186"/>
      <c r="T66" s="185"/>
      <c r="U66" s="185"/>
      <c r="V66" s="185"/>
      <c r="W66" s="185"/>
      <c r="X66" s="235"/>
      <c r="Y66" s="188"/>
      <c r="Z66" s="88"/>
      <c r="AA66" s="88"/>
    </row>
    <row r="67" spans="1:27" ht="12.75">
      <c r="A67" s="152" t="s">
        <v>235</v>
      </c>
      <c r="B67" s="22"/>
      <c r="C67" s="160">
        <v>50</v>
      </c>
      <c r="D67" s="201">
        <v>1.5</v>
      </c>
      <c r="E67" s="200"/>
      <c r="F67" s="200"/>
      <c r="G67" s="200"/>
      <c r="H67" s="200"/>
      <c r="I67" s="160">
        <v>60</v>
      </c>
      <c r="J67" s="201">
        <v>2</v>
      </c>
      <c r="K67" s="157"/>
      <c r="L67" s="157"/>
      <c r="M67" s="157"/>
      <c r="N67" s="157"/>
      <c r="P67" s="185"/>
      <c r="Q67" s="146"/>
      <c r="R67" s="146"/>
      <c r="S67" s="205"/>
      <c r="T67" s="146"/>
      <c r="U67" s="146"/>
      <c r="V67" s="146"/>
      <c r="W67" s="146"/>
      <c r="X67" s="84"/>
      <c r="Y67" s="84"/>
      <c r="Z67" s="84"/>
      <c r="AA67" s="84"/>
    </row>
    <row r="68" spans="1:27" ht="12.75">
      <c r="A68" s="173" t="s">
        <v>152</v>
      </c>
      <c r="B68" s="22"/>
      <c r="C68" s="170" t="s">
        <v>161</v>
      </c>
      <c r="D68" s="201">
        <v>0.15</v>
      </c>
      <c r="E68" s="200"/>
      <c r="F68" s="200"/>
      <c r="G68" s="200"/>
      <c r="H68" s="200"/>
      <c r="I68" s="170" t="s">
        <v>161</v>
      </c>
      <c r="J68" s="201">
        <v>0.15</v>
      </c>
      <c r="K68" s="155">
        <v>28.17</v>
      </c>
      <c r="L68" s="155">
        <v>18.26</v>
      </c>
      <c r="M68" s="155">
        <v>7.09</v>
      </c>
      <c r="N68" s="155">
        <v>301.33</v>
      </c>
      <c r="P68" s="212"/>
      <c r="Q68" s="84"/>
      <c r="R68" s="205"/>
      <c r="S68" s="205"/>
      <c r="T68" s="146"/>
      <c r="U68" s="146"/>
      <c r="V68" s="146"/>
      <c r="W68" s="146"/>
      <c r="X68" s="207"/>
      <c r="Y68" s="205"/>
      <c r="Z68" s="84"/>
      <c r="AA68" s="84"/>
    </row>
    <row r="69" spans="1:27" ht="12.75">
      <c r="A69" s="157" t="s">
        <v>171</v>
      </c>
      <c r="B69" s="23"/>
      <c r="C69" s="23">
        <v>75</v>
      </c>
      <c r="D69" s="155">
        <v>0.15</v>
      </c>
      <c r="E69" s="23"/>
      <c r="F69" s="23"/>
      <c r="G69" s="23"/>
      <c r="H69" s="23"/>
      <c r="I69" s="23">
        <v>75</v>
      </c>
      <c r="J69" s="157">
        <v>0.15</v>
      </c>
      <c r="K69" s="155">
        <v>1.72</v>
      </c>
      <c r="L69" s="155">
        <v>0.35</v>
      </c>
      <c r="M69" s="155">
        <v>12.77</v>
      </c>
      <c r="N69" s="155">
        <v>60.45</v>
      </c>
      <c r="P69" s="219"/>
      <c r="Q69" s="84"/>
      <c r="R69" s="146"/>
      <c r="S69" s="205"/>
      <c r="T69" s="146"/>
      <c r="U69" s="146"/>
      <c r="V69" s="146"/>
      <c r="W69" s="146"/>
      <c r="X69" s="146"/>
      <c r="Y69" s="205"/>
      <c r="Z69" s="84"/>
      <c r="AA69" s="84"/>
    </row>
    <row r="70" spans="1:27" ht="12.75">
      <c r="A70" s="152" t="s">
        <v>237</v>
      </c>
      <c r="B70" s="23"/>
      <c r="C70" s="23">
        <v>100</v>
      </c>
      <c r="D70" s="155">
        <v>0.3</v>
      </c>
      <c r="E70" s="23"/>
      <c r="F70" s="23"/>
      <c r="G70" s="23"/>
      <c r="H70" s="23"/>
      <c r="I70" s="23">
        <v>100</v>
      </c>
      <c r="J70" s="161">
        <v>0.3</v>
      </c>
      <c r="K70" s="155">
        <v>1.01</v>
      </c>
      <c r="L70" s="155">
        <v>6.72</v>
      </c>
      <c r="M70" s="155">
        <v>9.55</v>
      </c>
      <c r="N70" s="155">
        <v>97</v>
      </c>
      <c r="P70" s="84"/>
      <c r="Q70" s="84"/>
      <c r="R70" s="146"/>
      <c r="S70" s="205"/>
      <c r="T70" s="146"/>
      <c r="U70" s="146"/>
      <c r="V70" s="146"/>
      <c r="W70" s="146"/>
      <c r="X70" s="206"/>
      <c r="Y70" s="205"/>
      <c r="Z70" s="84"/>
      <c r="AA70" s="84"/>
    </row>
    <row r="71" spans="1:27" ht="12.75">
      <c r="A71" s="162" t="s">
        <v>38</v>
      </c>
      <c r="B71" s="23"/>
      <c r="C71" s="159">
        <v>200</v>
      </c>
      <c r="D71" s="155">
        <v>0.6</v>
      </c>
      <c r="E71" s="23"/>
      <c r="F71" s="23"/>
      <c r="G71" s="23"/>
      <c r="H71" s="23"/>
      <c r="I71" s="159">
        <v>200</v>
      </c>
      <c r="J71" s="155">
        <v>0.6</v>
      </c>
      <c r="K71" s="161">
        <v>0.76</v>
      </c>
      <c r="L71" s="161">
        <v>0.1</v>
      </c>
      <c r="M71" s="161">
        <v>24.76</v>
      </c>
      <c r="N71" s="161">
        <v>105</v>
      </c>
      <c r="P71" s="212"/>
      <c r="Q71" s="84"/>
      <c r="R71" s="146"/>
      <c r="S71" s="205"/>
      <c r="T71" s="146"/>
      <c r="U71" s="146"/>
      <c r="V71" s="146"/>
      <c r="W71" s="146"/>
      <c r="X71" s="208"/>
      <c r="Y71" s="209"/>
      <c r="Z71" s="84"/>
      <c r="AA71" s="84"/>
    </row>
    <row r="72" spans="1:27" ht="12.75">
      <c r="A72" s="162" t="s">
        <v>147</v>
      </c>
      <c r="B72" s="23"/>
      <c r="C72" s="160">
        <v>150</v>
      </c>
      <c r="D72" s="155">
        <v>0.6</v>
      </c>
      <c r="E72" s="23"/>
      <c r="F72" s="23"/>
      <c r="G72" s="23"/>
      <c r="H72" s="23"/>
      <c r="I72" s="160">
        <v>150</v>
      </c>
      <c r="J72" s="155">
        <v>0.6</v>
      </c>
      <c r="K72" s="161">
        <v>11</v>
      </c>
      <c r="L72" s="161">
        <v>7</v>
      </c>
      <c r="M72" s="161">
        <v>22.7</v>
      </c>
      <c r="N72" s="161">
        <v>194</v>
      </c>
      <c r="P72" s="113"/>
      <c r="Q72" s="185"/>
      <c r="R72" s="185"/>
      <c r="S72" s="186"/>
      <c r="T72" s="185"/>
      <c r="U72" s="185"/>
      <c r="V72" s="185"/>
      <c r="W72" s="185"/>
      <c r="X72" s="273"/>
      <c r="Y72" s="274"/>
      <c r="Z72" s="84"/>
      <c r="AA72" s="84"/>
    </row>
    <row r="73" spans="1:27" ht="12.75">
      <c r="A73" s="162" t="s">
        <v>239</v>
      </c>
      <c r="B73" s="23"/>
      <c r="C73" s="160">
        <v>20</v>
      </c>
      <c r="D73" s="155">
        <v>0.1</v>
      </c>
      <c r="E73" s="23"/>
      <c r="F73" s="23"/>
      <c r="G73" s="23"/>
      <c r="H73" s="23"/>
      <c r="I73" s="160">
        <v>40</v>
      </c>
      <c r="J73" s="161">
        <v>0.2</v>
      </c>
      <c r="K73" s="161">
        <v>0.76</v>
      </c>
      <c r="L73" s="161">
        <v>0.3</v>
      </c>
      <c r="M73" s="161">
        <v>13.94</v>
      </c>
      <c r="N73" s="161">
        <v>56</v>
      </c>
      <c r="P73" s="113"/>
      <c r="Q73" s="146"/>
      <c r="R73" s="146"/>
      <c r="S73" s="205"/>
      <c r="T73" s="146"/>
      <c r="U73" s="146"/>
      <c r="V73" s="146"/>
      <c r="W73" s="146"/>
      <c r="X73" s="210"/>
      <c r="Y73" s="209"/>
      <c r="Z73" s="84"/>
      <c r="AA73" s="84"/>
    </row>
    <row r="74" spans="1:27" s="35" customFormat="1" ht="12.75">
      <c r="A74" s="163" t="s">
        <v>148</v>
      </c>
      <c r="B74" s="22"/>
      <c r="C74" s="22"/>
      <c r="D74" s="176">
        <f>SUM(D67:D73)</f>
        <v>3.4</v>
      </c>
      <c r="E74" s="22"/>
      <c r="F74" s="22"/>
      <c r="G74" s="22"/>
      <c r="H74" s="22"/>
      <c r="I74" s="227"/>
      <c r="J74" s="228">
        <f>SUM(J67:J73)</f>
        <v>4</v>
      </c>
      <c r="K74" s="166">
        <f>SUM(K68:K73)</f>
        <v>43.42</v>
      </c>
      <c r="L74" s="166">
        <f>SUM(L68:L73)</f>
        <v>32.730000000000004</v>
      </c>
      <c r="M74" s="166">
        <f>SUM(M68:M73)</f>
        <v>90.81</v>
      </c>
      <c r="N74" s="166">
        <f>SUM(N68:N73)</f>
        <v>813.78</v>
      </c>
      <c r="P74" s="113"/>
      <c r="Q74" s="185"/>
      <c r="R74" s="269"/>
      <c r="S74" s="270"/>
      <c r="T74" s="269"/>
      <c r="U74" s="269"/>
      <c r="V74" s="269"/>
      <c r="W74" s="269"/>
      <c r="X74" s="269"/>
      <c r="Y74" s="270"/>
      <c r="Z74" s="88"/>
      <c r="AA74" s="88"/>
    </row>
    <row r="75" spans="1:27" s="35" customFormat="1" ht="12.75">
      <c r="A75" s="22" t="s">
        <v>343</v>
      </c>
      <c r="B75" s="23"/>
      <c r="C75" s="23"/>
      <c r="D75" s="155"/>
      <c r="E75" s="23"/>
      <c r="F75" s="23"/>
      <c r="G75" s="23"/>
      <c r="H75" s="23"/>
      <c r="I75" s="23"/>
      <c r="J75" s="155"/>
      <c r="K75" s="166"/>
      <c r="L75" s="166"/>
      <c r="M75" s="166"/>
      <c r="N75" s="166"/>
      <c r="P75" s="192"/>
      <c r="Q75" s="185"/>
      <c r="R75" s="269"/>
      <c r="S75" s="270"/>
      <c r="T75" s="269"/>
      <c r="U75" s="269"/>
      <c r="V75" s="269"/>
      <c r="W75" s="269"/>
      <c r="X75" s="269"/>
      <c r="Y75" s="270"/>
      <c r="Z75" s="88"/>
      <c r="AA75" s="88"/>
    </row>
    <row r="76" spans="1:27" ht="12.75">
      <c r="A76" s="171" t="s">
        <v>240</v>
      </c>
      <c r="B76" s="223" t="s">
        <v>206</v>
      </c>
      <c r="C76" s="160">
        <v>150</v>
      </c>
      <c r="D76" s="201">
        <v>2.05</v>
      </c>
      <c r="E76" s="200"/>
      <c r="F76" s="200"/>
      <c r="G76" s="200"/>
      <c r="H76" s="200"/>
      <c r="I76" s="160">
        <v>200</v>
      </c>
      <c r="J76" s="226">
        <v>2.6</v>
      </c>
      <c r="K76" s="157"/>
      <c r="L76" s="157"/>
      <c r="M76" s="157"/>
      <c r="N76" s="157"/>
      <c r="P76" s="185"/>
      <c r="Q76" s="146"/>
      <c r="R76" s="146"/>
      <c r="S76" s="205"/>
      <c r="T76" s="146"/>
      <c r="U76" s="146"/>
      <c r="V76" s="146"/>
      <c r="W76" s="146"/>
      <c r="X76" s="84"/>
      <c r="Y76" s="146"/>
      <c r="Z76" s="84"/>
      <c r="AA76" s="84"/>
    </row>
    <row r="77" spans="1:27" ht="12.75">
      <c r="A77" s="162" t="s">
        <v>188</v>
      </c>
      <c r="B77" s="223" t="s">
        <v>142</v>
      </c>
      <c r="C77" s="160">
        <v>30</v>
      </c>
      <c r="D77" s="201">
        <v>0.15</v>
      </c>
      <c r="E77" s="200"/>
      <c r="F77" s="200"/>
      <c r="G77" s="200"/>
      <c r="H77" s="200"/>
      <c r="I77" s="160">
        <v>40</v>
      </c>
      <c r="J77" s="226">
        <v>0.2</v>
      </c>
      <c r="K77" s="155">
        <v>21.64</v>
      </c>
      <c r="L77" s="155">
        <v>6.25</v>
      </c>
      <c r="M77" s="155">
        <v>43.74</v>
      </c>
      <c r="N77" s="155">
        <v>314</v>
      </c>
      <c r="P77" s="221"/>
      <c r="Q77" s="146"/>
      <c r="R77" s="146"/>
      <c r="S77" s="205"/>
      <c r="T77" s="146"/>
      <c r="U77" s="146"/>
      <c r="V77" s="146"/>
      <c r="W77" s="146"/>
      <c r="X77" s="207"/>
      <c r="Y77" s="205"/>
      <c r="Z77" s="84"/>
      <c r="AA77" s="84"/>
    </row>
    <row r="78" spans="1:27" ht="12.75">
      <c r="A78" s="162" t="s">
        <v>38</v>
      </c>
      <c r="B78" s="223" t="s">
        <v>144</v>
      </c>
      <c r="C78" s="159">
        <v>200</v>
      </c>
      <c r="D78" s="201">
        <v>0.6</v>
      </c>
      <c r="E78" s="200"/>
      <c r="F78" s="200"/>
      <c r="G78" s="200"/>
      <c r="H78" s="200"/>
      <c r="I78" s="159">
        <v>200</v>
      </c>
      <c r="J78" s="200">
        <v>0.6</v>
      </c>
      <c r="K78" s="155">
        <v>0.72</v>
      </c>
      <c r="L78" s="155">
        <v>9</v>
      </c>
      <c r="M78" s="155">
        <v>0.93</v>
      </c>
      <c r="N78" s="155">
        <v>87.9</v>
      </c>
      <c r="P78" s="113"/>
      <c r="Q78" s="146"/>
      <c r="R78" s="146"/>
      <c r="S78" s="205"/>
      <c r="T78" s="146"/>
      <c r="U78" s="146"/>
      <c r="V78" s="146"/>
      <c r="W78" s="146"/>
      <c r="X78" s="207"/>
      <c r="Y78" s="205"/>
      <c r="Z78" s="84"/>
      <c r="AA78" s="84"/>
    </row>
    <row r="79" spans="1:27" ht="12.75">
      <c r="A79" s="162" t="s">
        <v>147</v>
      </c>
      <c r="B79" s="23" t="s">
        <v>208</v>
      </c>
      <c r="C79" s="160">
        <v>150</v>
      </c>
      <c r="D79" s="155">
        <v>0.6</v>
      </c>
      <c r="E79" s="23"/>
      <c r="F79" s="23"/>
      <c r="G79" s="23"/>
      <c r="H79" s="23"/>
      <c r="I79" s="160">
        <v>150</v>
      </c>
      <c r="J79" s="182">
        <v>0.6</v>
      </c>
      <c r="K79" s="155">
        <v>0.75</v>
      </c>
      <c r="L79" s="155">
        <v>0.19</v>
      </c>
      <c r="M79" s="155">
        <v>33.72</v>
      </c>
      <c r="N79" s="155">
        <v>132.35</v>
      </c>
      <c r="P79" s="113"/>
      <c r="Q79" s="185"/>
      <c r="R79" s="185"/>
      <c r="S79" s="186"/>
      <c r="T79" s="185"/>
      <c r="U79" s="185"/>
      <c r="V79" s="185"/>
      <c r="W79" s="185"/>
      <c r="X79" s="222"/>
      <c r="Y79" s="186"/>
      <c r="Z79" s="84"/>
      <c r="AA79" s="84"/>
    </row>
    <row r="80" spans="1:27" ht="12.75">
      <c r="A80" s="168" t="s">
        <v>148</v>
      </c>
      <c r="B80" s="23"/>
      <c r="C80" s="23"/>
      <c r="D80" s="176">
        <f>SUM(D76:D79)</f>
        <v>3.4</v>
      </c>
      <c r="E80" s="22"/>
      <c r="F80" s="22"/>
      <c r="G80" s="22"/>
      <c r="H80" s="22"/>
      <c r="I80" s="229"/>
      <c r="J80" s="280">
        <f>SUM(J76:J79)</f>
        <v>4</v>
      </c>
      <c r="K80" s="161">
        <v>1.52</v>
      </c>
      <c r="L80" s="161">
        <v>0.6</v>
      </c>
      <c r="M80" s="161">
        <v>27.88</v>
      </c>
      <c r="N80" s="161">
        <v>112</v>
      </c>
      <c r="P80" s="113"/>
      <c r="Q80" s="146"/>
      <c r="R80" s="146"/>
      <c r="S80" s="205"/>
      <c r="T80" s="146"/>
      <c r="U80" s="146"/>
      <c r="V80" s="146"/>
      <c r="W80" s="146"/>
      <c r="X80" s="210"/>
      <c r="Y80" s="209"/>
      <c r="Z80" s="84"/>
      <c r="AA80" s="84"/>
    </row>
    <row r="81" spans="1:27" s="35" customFormat="1" ht="12.75">
      <c r="A81" s="22" t="s">
        <v>344</v>
      </c>
      <c r="B81" s="22"/>
      <c r="C81" s="200"/>
      <c r="D81" s="201"/>
      <c r="E81" s="200"/>
      <c r="F81" s="200"/>
      <c r="G81" s="200"/>
      <c r="H81" s="200"/>
      <c r="I81" s="200"/>
      <c r="J81" s="201"/>
      <c r="K81" s="166">
        <f>SUM(K77:K80)</f>
        <v>24.63</v>
      </c>
      <c r="L81" s="166">
        <f>SUM(L77:L80)</f>
        <v>16.04</v>
      </c>
      <c r="M81" s="166">
        <f>SUM(M77:M80)</f>
        <v>106.27</v>
      </c>
      <c r="N81" s="166">
        <f>SUM(N77:N80)</f>
        <v>646.25</v>
      </c>
      <c r="P81" s="275"/>
      <c r="Q81" s="185"/>
      <c r="R81" s="269"/>
      <c r="S81" s="270"/>
      <c r="T81" s="269"/>
      <c r="U81" s="269"/>
      <c r="V81" s="269"/>
      <c r="W81" s="269"/>
      <c r="X81" s="269"/>
      <c r="Y81" s="270"/>
      <c r="Z81" s="88"/>
      <c r="AA81" s="88"/>
    </row>
    <row r="82" spans="1:27" s="35" customFormat="1" ht="12.75">
      <c r="A82" s="224" t="s">
        <v>227</v>
      </c>
      <c r="B82" s="22" t="s">
        <v>243</v>
      </c>
      <c r="C82" s="200">
        <v>75</v>
      </c>
      <c r="D82" s="201">
        <v>1.88</v>
      </c>
      <c r="E82" s="200">
        <v>7</v>
      </c>
      <c r="F82" s="200">
        <v>35.08</v>
      </c>
      <c r="G82" s="200">
        <v>9.03</v>
      </c>
      <c r="H82" s="200">
        <v>374.65</v>
      </c>
      <c r="I82" s="200">
        <v>100</v>
      </c>
      <c r="J82" s="201">
        <v>2.41</v>
      </c>
      <c r="K82" s="166"/>
      <c r="L82" s="166"/>
      <c r="M82" s="166"/>
      <c r="N82" s="166"/>
      <c r="P82" s="275"/>
      <c r="Q82" s="185"/>
      <c r="R82" s="269"/>
      <c r="S82" s="270"/>
      <c r="T82" s="269"/>
      <c r="U82" s="269"/>
      <c r="V82" s="269"/>
      <c r="W82" s="269"/>
      <c r="X82" s="269"/>
      <c r="Y82" s="270"/>
      <c r="Z82" s="88"/>
      <c r="AA82" s="88"/>
    </row>
    <row r="83" spans="1:27" ht="12.75">
      <c r="A83" s="224" t="s">
        <v>152</v>
      </c>
      <c r="B83" s="22" t="s">
        <v>153</v>
      </c>
      <c r="C83" s="200" t="s">
        <v>154</v>
      </c>
      <c r="D83" s="201">
        <v>0.13</v>
      </c>
      <c r="E83" s="200">
        <v>0.47</v>
      </c>
      <c r="F83" s="200">
        <v>3.48</v>
      </c>
      <c r="G83" s="200">
        <v>1.9</v>
      </c>
      <c r="H83" s="200">
        <v>40.57</v>
      </c>
      <c r="I83" s="200" t="s">
        <v>154</v>
      </c>
      <c r="J83" s="201">
        <v>0.15</v>
      </c>
      <c r="K83" s="157"/>
      <c r="L83" s="157"/>
      <c r="M83" s="157"/>
      <c r="N83" s="157"/>
      <c r="P83" s="275"/>
      <c r="Q83" s="146"/>
      <c r="R83" s="146"/>
      <c r="S83" s="205"/>
      <c r="T83" s="146"/>
      <c r="U83" s="146"/>
      <c r="V83" s="146"/>
      <c r="W83" s="146"/>
      <c r="X83" s="146"/>
      <c r="Y83" s="84"/>
      <c r="Z83" s="84"/>
      <c r="AA83" s="84"/>
    </row>
    <row r="84" spans="1:27" ht="12.75">
      <c r="A84" s="223" t="s">
        <v>141</v>
      </c>
      <c r="B84" s="23" t="s">
        <v>158</v>
      </c>
      <c r="C84" s="23">
        <v>20</v>
      </c>
      <c r="D84" s="155">
        <v>0.05</v>
      </c>
      <c r="E84" s="23">
        <v>2.8</v>
      </c>
      <c r="F84" s="23"/>
      <c r="G84" s="23">
        <v>1.3</v>
      </c>
      <c r="H84" s="23">
        <v>16</v>
      </c>
      <c r="I84" s="157">
        <v>20</v>
      </c>
      <c r="J84" s="157">
        <v>0.05</v>
      </c>
      <c r="K84" s="155">
        <v>29.68</v>
      </c>
      <c r="L84" s="155">
        <v>17.87</v>
      </c>
      <c r="M84" s="155">
        <v>37.98</v>
      </c>
      <c r="N84" s="155">
        <v>431.57</v>
      </c>
      <c r="P84" s="212"/>
      <c r="Q84" s="146"/>
      <c r="R84" s="146"/>
      <c r="S84" s="205"/>
      <c r="T84" s="146"/>
      <c r="U84" s="146"/>
      <c r="V84" s="146"/>
      <c r="W84" s="146"/>
      <c r="X84" s="207"/>
      <c r="Y84" s="205"/>
      <c r="Z84" s="84"/>
      <c r="AA84" s="84"/>
    </row>
    <row r="85" spans="1:27" ht="12.75">
      <c r="A85" s="157" t="s">
        <v>143</v>
      </c>
      <c r="B85" s="23"/>
      <c r="C85" s="23">
        <v>75</v>
      </c>
      <c r="D85" s="155">
        <v>0.08</v>
      </c>
      <c r="E85" s="23">
        <v>0.76</v>
      </c>
      <c r="F85" s="23">
        <v>0.1</v>
      </c>
      <c r="G85" s="23">
        <v>24.76</v>
      </c>
      <c r="H85" s="23">
        <v>105</v>
      </c>
      <c r="I85" s="159">
        <v>75</v>
      </c>
      <c r="J85" s="161">
        <v>0.08</v>
      </c>
      <c r="K85" s="161"/>
      <c r="L85" s="161"/>
      <c r="M85" s="161">
        <v>8.1</v>
      </c>
      <c r="N85" s="161">
        <v>32.9</v>
      </c>
      <c r="P85" s="277"/>
      <c r="Q85" s="185"/>
      <c r="R85" s="185"/>
      <c r="S85" s="186"/>
      <c r="T85" s="185"/>
      <c r="U85" s="185"/>
      <c r="V85" s="185"/>
      <c r="W85" s="185"/>
      <c r="X85" s="222"/>
      <c r="Y85" s="186"/>
      <c r="Z85" s="84"/>
      <c r="AA85" s="84"/>
    </row>
    <row r="86" spans="1:27" ht="12.75">
      <c r="A86" s="157" t="s">
        <v>229</v>
      </c>
      <c r="B86" s="23"/>
      <c r="C86" s="23">
        <v>100</v>
      </c>
      <c r="D86" s="155">
        <v>0.3</v>
      </c>
      <c r="E86" s="23"/>
      <c r="F86" s="23"/>
      <c r="G86" s="23"/>
      <c r="H86" s="23"/>
      <c r="I86" s="167">
        <v>100</v>
      </c>
      <c r="J86" s="155">
        <v>0.35</v>
      </c>
      <c r="K86" s="161">
        <v>0.76</v>
      </c>
      <c r="L86" s="161">
        <v>0.1</v>
      </c>
      <c r="M86" s="161">
        <v>24.76</v>
      </c>
      <c r="N86" s="161">
        <v>105</v>
      </c>
      <c r="P86" s="185"/>
      <c r="Q86" s="146"/>
      <c r="R86" s="146"/>
      <c r="S86" s="205"/>
      <c r="T86" s="146"/>
      <c r="U86" s="146"/>
      <c r="V86" s="146"/>
      <c r="W86" s="146"/>
      <c r="X86" s="207"/>
      <c r="Y86" s="205"/>
      <c r="Z86" s="84"/>
      <c r="AA86" s="84"/>
    </row>
    <row r="87" spans="1:27" ht="12.75">
      <c r="A87" s="157" t="s">
        <v>38</v>
      </c>
      <c r="B87" s="23"/>
      <c r="C87" s="23">
        <v>200</v>
      </c>
      <c r="D87" s="155">
        <v>0.6</v>
      </c>
      <c r="E87" s="23"/>
      <c r="F87" s="23"/>
      <c r="G87" s="23"/>
      <c r="H87" s="23"/>
      <c r="I87" s="23">
        <v>200</v>
      </c>
      <c r="J87" s="155">
        <v>0.6</v>
      </c>
      <c r="K87" s="161"/>
      <c r="L87" s="161"/>
      <c r="M87" s="161"/>
      <c r="N87" s="161"/>
      <c r="P87" s="185"/>
      <c r="Q87" s="146"/>
      <c r="R87" s="146"/>
      <c r="S87" s="205"/>
      <c r="T87" s="146"/>
      <c r="U87" s="146"/>
      <c r="V87" s="146"/>
      <c r="W87" s="146"/>
      <c r="X87" s="207"/>
      <c r="Y87" s="205"/>
      <c r="Z87" s="84"/>
      <c r="AA87" s="84"/>
    </row>
    <row r="88" spans="1:27" ht="12.75">
      <c r="A88" s="157" t="s">
        <v>185</v>
      </c>
      <c r="B88" s="23"/>
      <c r="C88" s="23">
        <v>25</v>
      </c>
      <c r="D88" s="155">
        <v>0.36</v>
      </c>
      <c r="E88" s="23">
        <v>2.28</v>
      </c>
      <c r="F88" s="23">
        <v>0.9</v>
      </c>
      <c r="G88" s="23">
        <v>41.82</v>
      </c>
      <c r="H88" s="23">
        <v>168</v>
      </c>
      <c r="I88" s="159">
        <v>25</v>
      </c>
      <c r="J88" s="161">
        <v>0.36</v>
      </c>
      <c r="K88" s="161"/>
      <c r="L88" s="161"/>
      <c r="M88" s="161"/>
      <c r="N88" s="161"/>
      <c r="P88" s="213"/>
      <c r="Q88" s="146"/>
      <c r="R88" s="146"/>
      <c r="S88" s="205"/>
      <c r="T88" s="146"/>
      <c r="U88" s="146"/>
      <c r="V88" s="146"/>
      <c r="W88" s="146"/>
      <c r="X88" s="210"/>
      <c r="Y88" s="209"/>
      <c r="Z88" s="84"/>
      <c r="AA88" s="84"/>
    </row>
    <row r="89" spans="1:27" ht="12.75">
      <c r="A89" s="175" t="s">
        <v>148</v>
      </c>
      <c r="B89" s="22"/>
      <c r="C89" s="22"/>
      <c r="D89" s="176">
        <v>3.4</v>
      </c>
      <c r="E89" s="22">
        <v>13.31</v>
      </c>
      <c r="F89" s="22">
        <v>39.56</v>
      </c>
      <c r="G89" s="22">
        <v>78.81</v>
      </c>
      <c r="H89" s="22">
        <v>704.22</v>
      </c>
      <c r="I89" s="227"/>
      <c r="J89" s="228">
        <v>4</v>
      </c>
      <c r="K89" s="161"/>
      <c r="L89" s="161"/>
      <c r="M89" s="161"/>
      <c r="N89" s="161"/>
      <c r="P89" s="213"/>
      <c r="Q89" s="146"/>
      <c r="R89" s="146"/>
      <c r="S89" s="205"/>
      <c r="T89" s="146"/>
      <c r="U89" s="146"/>
      <c r="V89" s="146"/>
      <c r="W89" s="146"/>
      <c r="X89" s="210"/>
      <c r="Y89" s="209"/>
      <c r="Z89" s="84"/>
      <c r="AA89" s="84"/>
    </row>
    <row r="90" spans="1:27" ht="12.75">
      <c r="A90" s="22" t="s">
        <v>345</v>
      </c>
      <c r="B90" s="23"/>
      <c r="C90" s="23"/>
      <c r="D90" s="155"/>
      <c r="E90" s="23"/>
      <c r="F90" s="23"/>
      <c r="G90" s="23"/>
      <c r="H90" s="23"/>
      <c r="I90" s="159"/>
      <c r="J90" s="161"/>
      <c r="K90" s="161">
        <v>2.28</v>
      </c>
      <c r="L90" s="161">
        <v>0.9</v>
      </c>
      <c r="M90" s="161">
        <v>41.82</v>
      </c>
      <c r="N90" s="161">
        <v>168</v>
      </c>
      <c r="P90" s="84"/>
      <c r="Q90" s="146"/>
      <c r="R90" s="146"/>
      <c r="S90" s="205"/>
      <c r="T90" s="146"/>
      <c r="U90" s="146"/>
      <c r="V90" s="146"/>
      <c r="W90" s="146"/>
      <c r="X90" s="208"/>
      <c r="Y90" s="209"/>
      <c r="Z90" s="84"/>
      <c r="AA90" s="84"/>
    </row>
    <row r="91" spans="1:27" s="35" customFormat="1" ht="12.75">
      <c r="A91" s="223" t="s">
        <v>300</v>
      </c>
      <c r="B91" s="23" t="s">
        <v>215</v>
      </c>
      <c r="C91" s="200">
        <v>75</v>
      </c>
      <c r="D91" s="201">
        <v>2.04</v>
      </c>
      <c r="E91" s="200">
        <v>13.33</v>
      </c>
      <c r="F91" s="200">
        <v>22.77</v>
      </c>
      <c r="G91" s="200">
        <v>5.37</v>
      </c>
      <c r="H91" s="200">
        <v>277.4</v>
      </c>
      <c r="I91" s="225">
        <v>100</v>
      </c>
      <c r="J91" s="226">
        <v>2.51</v>
      </c>
      <c r="K91" s="166">
        <f>SUM(K84:K90)</f>
        <v>32.72</v>
      </c>
      <c r="L91" s="166">
        <f>SUM(L84:L90)</f>
        <v>18.87</v>
      </c>
      <c r="M91" s="166">
        <f>SUM(M84:M90)</f>
        <v>112.66</v>
      </c>
      <c r="N91" s="166">
        <f>SUM(N84:N90)</f>
        <v>737.47</v>
      </c>
      <c r="P91" s="275"/>
      <c r="Q91" s="275"/>
      <c r="R91" s="269"/>
      <c r="S91" s="270"/>
      <c r="T91" s="269"/>
      <c r="U91" s="269"/>
      <c r="V91" s="269"/>
      <c r="W91" s="269"/>
      <c r="X91" s="271"/>
      <c r="Y91" s="272"/>
      <c r="Z91" s="88"/>
      <c r="AA91" s="88"/>
    </row>
    <row r="92" spans="1:27" s="35" customFormat="1" ht="12.75">
      <c r="A92" s="223" t="s">
        <v>141</v>
      </c>
      <c r="B92" s="23" t="s">
        <v>217</v>
      </c>
      <c r="C92" s="200">
        <v>20</v>
      </c>
      <c r="D92" s="201">
        <v>0.05</v>
      </c>
      <c r="E92" s="200">
        <v>1.48</v>
      </c>
      <c r="F92" s="200">
        <v>0.26</v>
      </c>
      <c r="G92" s="200">
        <v>10.26</v>
      </c>
      <c r="H92" s="200">
        <v>43.4</v>
      </c>
      <c r="I92" s="225">
        <v>20</v>
      </c>
      <c r="J92" s="226">
        <v>0.05</v>
      </c>
      <c r="K92" s="166"/>
      <c r="L92" s="166"/>
      <c r="M92" s="166"/>
      <c r="N92" s="166"/>
      <c r="P92" s="275"/>
      <c r="Q92" s="275"/>
      <c r="R92" s="269"/>
      <c r="S92" s="270"/>
      <c r="T92" s="269"/>
      <c r="U92" s="269"/>
      <c r="V92" s="269"/>
      <c r="W92" s="269"/>
      <c r="X92" s="271"/>
      <c r="Y92" s="272"/>
      <c r="Z92" s="88"/>
      <c r="AA92" s="88"/>
    </row>
    <row r="93" spans="1:27" ht="12.75">
      <c r="A93" s="223" t="s">
        <v>143</v>
      </c>
      <c r="B93" s="23"/>
      <c r="C93" s="200">
        <v>50</v>
      </c>
      <c r="D93" s="201">
        <v>0.1</v>
      </c>
      <c r="E93" s="200">
        <v>3.03</v>
      </c>
      <c r="F93" s="200">
        <v>2.74</v>
      </c>
      <c r="G93" s="200">
        <v>16.63</v>
      </c>
      <c r="H93" s="200">
        <v>101.44</v>
      </c>
      <c r="I93" s="200">
        <v>50</v>
      </c>
      <c r="J93" s="200">
        <v>0.1</v>
      </c>
      <c r="K93" s="157"/>
      <c r="L93" s="157"/>
      <c r="M93" s="157"/>
      <c r="N93" s="157"/>
      <c r="P93" s="275"/>
      <c r="Q93" s="275"/>
      <c r="R93" s="269"/>
      <c r="S93" s="270"/>
      <c r="T93" s="269"/>
      <c r="U93" s="269"/>
      <c r="V93" s="269"/>
      <c r="W93" s="269"/>
      <c r="X93" s="269"/>
      <c r="Y93" s="269"/>
      <c r="Z93" s="84"/>
      <c r="AA93" s="84"/>
    </row>
    <row r="94" spans="1:27" ht="12.75">
      <c r="A94" s="157" t="s">
        <v>207</v>
      </c>
      <c r="B94" s="23"/>
      <c r="C94" s="23">
        <v>100</v>
      </c>
      <c r="D94" s="155">
        <v>0.3</v>
      </c>
      <c r="E94" s="23">
        <v>1</v>
      </c>
      <c r="F94" s="23">
        <v>6.75</v>
      </c>
      <c r="G94" s="23">
        <v>10.23</v>
      </c>
      <c r="H94" s="23">
        <v>101.4</v>
      </c>
      <c r="I94" s="181">
        <v>100</v>
      </c>
      <c r="J94" s="182">
        <v>0.3</v>
      </c>
      <c r="K94" s="157"/>
      <c r="L94" s="157"/>
      <c r="M94" s="157"/>
      <c r="N94" s="157"/>
      <c r="P94" s="275"/>
      <c r="Q94" s="275"/>
      <c r="R94" s="269"/>
      <c r="S94" s="270"/>
      <c r="T94" s="269"/>
      <c r="U94" s="269"/>
      <c r="V94" s="269"/>
      <c r="W94" s="269"/>
      <c r="X94" s="269"/>
      <c r="Y94" s="269"/>
      <c r="Z94" s="84"/>
      <c r="AA94" s="84"/>
    </row>
    <row r="95" spans="1:27" ht="12.75">
      <c r="A95" s="157" t="s">
        <v>38</v>
      </c>
      <c r="B95" s="23"/>
      <c r="C95" s="23">
        <v>200</v>
      </c>
      <c r="D95" s="155">
        <v>0.61</v>
      </c>
      <c r="E95" s="23">
        <v>0.76</v>
      </c>
      <c r="F95" s="23">
        <v>0.1</v>
      </c>
      <c r="G95" s="23">
        <v>24.76</v>
      </c>
      <c r="H95" s="23">
        <v>105</v>
      </c>
      <c r="I95" s="160">
        <v>200</v>
      </c>
      <c r="J95" s="182">
        <v>0.61</v>
      </c>
      <c r="K95" s="157"/>
      <c r="L95" s="157"/>
      <c r="M95" s="157"/>
      <c r="N95" s="157"/>
      <c r="P95" s="275"/>
      <c r="Q95" s="275"/>
      <c r="R95" s="269"/>
      <c r="S95" s="270"/>
      <c r="T95" s="269"/>
      <c r="U95" s="269"/>
      <c r="V95" s="269"/>
      <c r="W95" s="269"/>
      <c r="X95" s="269"/>
      <c r="Y95" s="269"/>
      <c r="Z95" s="84"/>
      <c r="AA95" s="84"/>
    </row>
    <row r="96" spans="1:27" ht="12.75">
      <c r="A96" s="157" t="s">
        <v>147</v>
      </c>
      <c r="B96" s="23"/>
      <c r="C96" s="23">
        <v>50</v>
      </c>
      <c r="D96" s="155">
        <v>0.3</v>
      </c>
      <c r="E96" s="23">
        <v>0.76</v>
      </c>
      <c r="F96" s="23">
        <v>0.3</v>
      </c>
      <c r="G96" s="23">
        <v>13.94</v>
      </c>
      <c r="H96" s="23">
        <v>56</v>
      </c>
      <c r="I96" s="159">
        <v>100</v>
      </c>
      <c r="J96" s="161">
        <v>0.43</v>
      </c>
      <c r="K96" s="155">
        <v>14.83</v>
      </c>
      <c r="L96" s="155">
        <v>20.95</v>
      </c>
      <c r="M96" s="155">
        <v>8.38</v>
      </c>
      <c r="N96" s="155">
        <v>279.54</v>
      </c>
      <c r="P96" s="84"/>
      <c r="Q96" s="146"/>
      <c r="R96" s="146"/>
      <c r="S96" s="205"/>
      <c r="T96" s="146"/>
      <c r="U96" s="146"/>
      <c r="V96" s="146"/>
      <c r="W96" s="146"/>
      <c r="X96" s="233"/>
      <c r="Y96" s="234"/>
      <c r="Z96" s="84"/>
      <c r="AA96" s="84"/>
    </row>
    <row r="97" spans="1:27" ht="12.75">
      <c r="A97" s="175" t="s">
        <v>148</v>
      </c>
      <c r="B97" s="22"/>
      <c r="C97" s="22"/>
      <c r="D97" s="176">
        <v>3.4</v>
      </c>
      <c r="E97" s="22">
        <v>20.36</v>
      </c>
      <c r="F97" s="22">
        <v>32.92</v>
      </c>
      <c r="G97" s="22">
        <v>81.19</v>
      </c>
      <c r="H97" s="22">
        <v>684.64</v>
      </c>
      <c r="I97" s="229"/>
      <c r="J97" s="228">
        <v>4</v>
      </c>
      <c r="K97" s="203">
        <v>0.47</v>
      </c>
      <c r="L97" s="155">
        <v>3.48</v>
      </c>
      <c r="M97" s="155">
        <v>1.9</v>
      </c>
      <c r="N97" s="155">
        <v>40.57</v>
      </c>
      <c r="P97" s="84"/>
      <c r="Q97" s="146"/>
      <c r="R97" s="146"/>
      <c r="S97" s="205"/>
      <c r="T97" s="146"/>
      <c r="U97" s="146"/>
      <c r="V97" s="146"/>
      <c r="W97" s="146"/>
      <c r="X97" s="210"/>
      <c r="Y97" s="234"/>
      <c r="Z97" s="84"/>
      <c r="AA97" s="84"/>
    </row>
    <row r="98" spans="1:27" ht="12.75">
      <c r="A98" s="84"/>
      <c r="B98" s="146"/>
      <c r="C98" s="146"/>
      <c r="D98" s="205"/>
      <c r="E98" s="205"/>
      <c r="F98" s="205"/>
      <c r="G98" s="205"/>
      <c r="H98" s="205"/>
      <c r="I98" s="207"/>
      <c r="J98" s="205"/>
      <c r="K98" s="203">
        <v>1.52</v>
      </c>
      <c r="L98" s="155">
        <v>2.24</v>
      </c>
      <c r="M98" s="155">
        <v>13.75</v>
      </c>
      <c r="N98" s="155">
        <v>80.28</v>
      </c>
      <c r="P98" s="84"/>
      <c r="Q98" s="146"/>
      <c r="R98" s="146"/>
      <c r="S98" s="205"/>
      <c r="T98" s="146"/>
      <c r="U98" s="146"/>
      <c r="V98" s="146"/>
      <c r="W98" s="146"/>
      <c r="X98" s="208"/>
      <c r="Y98" s="209"/>
      <c r="Z98" s="84"/>
      <c r="AA98" s="84"/>
    </row>
    <row r="99" spans="1:27" ht="12.75">
      <c r="A99" s="192" t="s">
        <v>274</v>
      </c>
      <c r="B99" s="208"/>
      <c r="C99" s="146"/>
      <c r="D99" s="205"/>
      <c r="E99" s="205"/>
      <c r="F99" s="205"/>
      <c r="G99" s="205"/>
      <c r="H99" s="205"/>
      <c r="I99" s="210"/>
      <c r="J99" s="209"/>
      <c r="K99" s="204">
        <v>4.9</v>
      </c>
      <c r="L99" s="161">
        <v>0.2</v>
      </c>
      <c r="M99" s="161">
        <v>15.8</v>
      </c>
      <c r="N99" s="161">
        <v>64</v>
      </c>
      <c r="P99" s="88"/>
      <c r="Q99" s="185"/>
      <c r="R99" s="185"/>
      <c r="S99" s="186"/>
      <c r="T99" s="185"/>
      <c r="U99" s="185"/>
      <c r="V99" s="185"/>
      <c r="W99" s="185"/>
      <c r="X99" s="276"/>
      <c r="Y99" s="274"/>
      <c r="Z99" s="84"/>
      <c r="AA99" s="84"/>
    </row>
    <row r="100" spans="1:27" ht="12.75">
      <c r="A100" s="84"/>
      <c r="B100" s="208"/>
      <c r="C100" s="146"/>
      <c r="D100" s="205"/>
      <c r="E100" s="209"/>
      <c r="F100" s="209"/>
      <c r="G100" s="209"/>
      <c r="H100" s="209"/>
      <c r="I100" s="208"/>
      <c r="J100" s="209"/>
      <c r="K100" s="204">
        <v>1.19</v>
      </c>
      <c r="L100" s="161">
        <v>0.26</v>
      </c>
      <c r="M100" s="161">
        <v>37.97</v>
      </c>
      <c r="N100" s="161">
        <v>150.35</v>
      </c>
      <c r="P100" s="84"/>
      <c r="Q100" s="208"/>
      <c r="R100" s="146"/>
      <c r="S100" s="205"/>
      <c r="T100" s="209"/>
      <c r="U100" s="209"/>
      <c r="V100" s="209"/>
      <c r="W100" s="209"/>
      <c r="X100" s="208"/>
      <c r="Y100" s="209"/>
      <c r="Z100" s="84"/>
      <c r="AA100" s="84"/>
    </row>
    <row r="101" spans="1:27" ht="12.75">
      <c r="A101" s="192"/>
      <c r="B101" s="193"/>
      <c r="C101" s="187"/>
      <c r="D101" s="188"/>
      <c r="E101" s="188"/>
      <c r="F101" s="188"/>
      <c r="G101" s="188"/>
      <c r="H101" s="188"/>
      <c r="I101" s="193"/>
      <c r="J101" s="194"/>
      <c r="K101" s="191">
        <f>SUM(K96:K100)</f>
        <v>22.91</v>
      </c>
      <c r="L101" s="169">
        <f>SUM(L96:L100)</f>
        <v>27.130000000000003</v>
      </c>
      <c r="M101" s="169">
        <f>SUM(M96:M100)</f>
        <v>77.8</v>
      </c>
      <c r="N101" s="169">
        <f>SUM(N96:N100)</f>
        <v>614.74</v>
      </c>
      <c r="P101" s="192"/>
      <c r="Q101" s="193"/>
      <c r="R101" s="187"/>
      <c r="S101" s="188"/>
      <c r="T101" s="188"/>
      <c r="U101" s="188"/>
      <c r="V101" s="188"/>
      <c r="W101" s="188"/>
      <c r="X101" s="193"/>
      <c r="Y101" s="194"/>
      <c r="Z101" s="84"/>
      <c r="AA101" s="84"/>
    </row>
    <row r="102" spans="1:27" ht="12.75">
      <c r="A102" s="192"/>
      <c r="B102" s="193"/>
      <c r="C102" s="187"/>
      <c r="D102" s="188"/>
      <c r="E102" s="188"/>
      <c r="F102" s="188"/>
      <c r="G102" s="188"/>
      <c r="H102" s="188"/>
      <c r="I102" s="193"/>
      <c r="J102" s="194"/>
      <c r="K102" s="191"/>
      <c r="L102" s="169"/>
      <c r="M102" s="169"/>
      <c r="N102" s="169"/>
      <c r="P102" s="192"/>
      <c r="Q102" s="193"/>
      <c r="R102" s="187"/>
      <c r="S102" s="188"/>
      <c r="T102" s="188"/>
      <c r="U102" s="188"/>
      <c r="V102" s="188"/>
      <c r="W102" s="188"/>
      <c r="X102" s="193"/>
      <c r="Y102" s="194"/>
      <c r="Z102" s="84"/>
      <c r="AA102" s="84"/>
    </row>
    <row r="103" spans="1:27" ht="12.75">
      <c r="A103" s="192"/>
      <c r="B103" s="193"/>
      <c r="C103" s="187"/>
      <c r="D103" s="188"/>
      <c r="E103" s="188"/>
      <c r="F103" s="188"/>
      <c r="G103" s="188"/>
      <c r="H103" s="188"/>
      <c r="I103" s="193"/>
      <c r="J103" s="194"/>
      <c r="K103" s="191"/>
      <c r="L103" s="169"/>
      <c r="M103" s="169"/>
      <c r="N103" s="169"/>
      <c r="P103" s="192"/>
      <c r="Q103" s="193"/>
      <c r="R103" s="187"/>
      <c r="S103" s="188"/>
      <c r="T103" s="188"/>
      <c r="U103" s="188"/>
      <c r="V103" s="188"/>
      <c r="W103" s="188"/>
      <c r="X103" s="193"/>
      <c r="Y103" s="194"/>
      <c r="Z103" s="84"/>
      <c r="AA103" s="84"/>
    </row>
    <row r="104" spans="1:27" ht="12.75">
      <c r="A104" s="192"/>
      <c r="B104" s="193"/>
      <c r="C104" s="187"/>
      <c r="D104" s="188"/>
      <c r="E104" s="188"/>
      <c r="F104" s="188"/>
      <c r="G104" s="188"/>
      <c r="H104" s="188"/>
      <c r="I104" s="193"/>
      <c r="J104" s="194"/>
      <c r="K104" s="191"/>
      <c r="L104" s="169"/>
      <c r="M104" s="169"/>
      <c r="N104" s="169"/>
      <c r="P104" s="192"/>
      <c r="Q104" s="193"/>
      <c r="R104" s="187"/>
      <c r="S104" s="188"/>
      <c r="T104" s="188"/>
      <c r="U104" s="188"/>
      <c r="V104" s="188"/>
      <c r="W104" s="188"/>
      <c r="X104" s="193"/>
      <c r="Y104" s="194"/>
      <c r="Z104" s="84"/>
      <c r="AA104" s="84"/>
    </row>
    <row r="105" spans="1:27" ht="44.25" customHeight="1">
      <c r="A105" s="192"/>
      <c r="B105" s="193"/>
      <c r="C105" s="187"/>
      <c r="D105" s="188"/>
      <c r="E105" s="188"/>
      <c r="F105" s="188"/>
      <c r="G105" s="188"/>
      <c r="H105" s="188"/>
      <c r="I105" s="193"/>
      <c r="J105" s="194"/>
      <c r="K105" s="191"/>
      <c r="L105" s="169"/>
      <c r="M105" s="169"/>
      <c r="N105" s="169"/>
      <c r="P105" s="192"/>
      <c r="Q105" s="193"/>
      <c r="R105" s="187"/>
      <c r="S105" s="188"/>
      <c r="T105" s="188"/>
      <c r="U105" s="188"/>
      <c r="V105" s="188"/>
      <c r="W105" s="188"/>
      <c r="X105" s="193"/>
      <c r="Y105" s="194"/>
      <c r="Z105" s="84"/>
      <c r="AA105" s="84"/>
    </row>
    <row r="106" spans="1:27" ht="22.5" customHeight="1">
      <c r="A106" s="35" t="s">
        <v>272</v>
      </c>
      <c r="B106" s="35"/>
      <c r="C106" s="88"/>
      <c r="D106" s="88"/>
      <c r="E106" s="88"/>
      <c r="F106" s="88"/>
      <c r="G106" s="88"/>
      <c r="H106" s="88"/>
      <c r="I106" s="88"/>
      <c r="J106" s="194"/>
      <c r="K106" s="191"/>
      <c r="L106" s="169"/>
      <c r="M106" s="169"/>
      <c r="N106" s="169"/>
      <c r="P106" s="88"/>
      <c r="Q106" s="88"/>
      <c r="R106" s="88"/>
      <c r="S106" s="88"/>
      <c r="T106" s="88"/>
      <c r="U106" s="88"/>
      <c r="V106" s="88"/>
      <c r="W106" s="88"/>
      <c r="X106" s="88"/>
      <c r="Y106" s="194"/>
      <c r="Z106" s="84"/>
      <c r="AA106" s="84"/>
    </row>
    <row r="107" spans="1:27" ht="16.5" customHeight="1">
      <c r="A107" s="35"/>
      <c r="B107" s="35"/>
      <c r="C107" s="88"/>
      <c r="D107" s="88"/>
      <c r="E107" s="88"/>
      <c r="F107" s="88"/>
      <c r="G107" s="88"/>
      <c r="H107" s="88"/>
      <c r="I107" s="88"/>
      <c r="J107" s="194"/>
      <c r="K107" s="191"/>
      <c r="L107" s="169"/>
      <c r="M107" s="169"/>
      <c r="N107" s="169"/>
      <c r="P107" s="88"/>
      <c r="Q107" s="88"/>
      <c r="R107" s="88"/>
      <c r="S107" s="88"/>
      <c r="T107" s="88"/>
      <c r="U107" s="88"/>
      <c r="V107" s="88"/>
      <c r="W107" s="88"/>
      <c r="X107" s="88"/>
      <c r="Y107" s="194"/>
      <c r="Z107" s="84"/>
      <c r="AA107" s="84"/>
    </row>
    <row r="108" spans="1:27" ht="16.5" customHeight="1">
      <c r="A108" s="35"/>
      <c r="B108" s="35"/>
      <c r="C108" s="88"/>
      <c r="D108" s="88" t="s">
        <v>273</v>
      </c>
      <c r="E108" s="88"/>
      <c r="F108" s="88"/>
      <c r="G108" s="88"/>
      <c r="H108" s="88"/>
      <c r="I108" s="88"/>
      <c r="J108" s="194"/>
      <c r="K108" s="191"/>
      <c r="L108" s="169"/>
      <c r="M108" s="169"/>
      <c r="N108" s="169"/>
      <c r="P108" s="88"/>
      <c r="Q108" s="88"/>
      <c r="R108" s="88"/>
      <c r="S108" s="88"/>
      <c r="T108" s="88"/>
      <c r="U108" s="88"/>
      <c r="V108" s="88"/>
      <c r="W108" s="88"/>
      <c r="X108" s="88"/>
      <c r="Y108" s="194"/>
      <c r="Z108" s="84"/>
      <c r="AA108" s="84"/>
    </row>
    <row r="109" spans="1:27" ht="16.5" customHeight="1">
      <c r="A109" s="199"/>
      <c r="B109" s="197"/>
      <c r="C109" s="189"/>
      <c r="D109" s="190"/>
      <c r="E109" s="190"/>
      <c r="F109" s="190"/>
      <c r="G109" s="190"/>
      <c r="H109" s="190"/>
      <c r="I109" s="197"/>
      <c r="J109" s="198"/>
      <c r="K109" s="191"/>
      <c r="L109" s="169"/>
      <c r="M109" s="169"/>
      <c r="N109" s="169"/>
      <c r="P109" s="192"/>
      <c r="Q109" s="193"/>
      <c r="R109" s="187"/>
      <c r="S109" s="188"/>
      <c r="T109" s="188"/>
      <c r="U109" s="188"/>
      <c r="V109" s="188"/>
      <c r="W109" s="188"/>
      <c r="X109" s="193"/>
      <c r="Y109" s="194"/>
      <c r="Z109" s="84"/>
      <c r="AA109" s="84"/>
    </row>
    <row r="110" spans="1:27" ht="12.75">
      <c r="A110" s="184" t="s">
        <v>1</v>
      </c>
      <c r="B110" s="22" t="s">
        <v>133</v>
      </c>
      <c r="C110" s="13" t="s">
        <v>271</v>
      </c>
      <c r="D110" s="13" t="s">
        <v>4</v>
      </c>
      <c r="E110" s="13" t="s">
        <v>135</v>
      </c>
      <c r="F110" s="13" t="s">
        <v>136</v>
      </c>
      <c r="G110" s="13" t="s">
        <v>270</v>
      </c>
      <c r="H110" s="13" t="s">
        <v>137</v>
      </c>
      <c r="I110" s="195" t="s">
        <v>134</v>
      </c>
      <c r="J110" s="196" t="s">
        <v>4</v>
      </c>
      <c r="K110" s="169"/>
      <c r="L110" s="169"/>
      <c r="M110" s="169"/>
      <c r="N110" s="169"/>
      <c r="P110" s="88"/>
      <c r="Q110" s="185"/>
      <c r="R110" s="185"/>
      <c r="S110" s="185"/>
      <c r="T110" s="185"/>
      <c r="U110" s="185"/>
      <c r="V110" s="185"/>
      <c r="W110" s="185"/>
      <c r="X110" s="214"/>
      <c r="Y110" s="215"/>
      <c r="Z110" s="84"/>
      <c r="AA110" s="84"/>
    </row>
    <row r="111" spans="1:27" ht="12.75">
      <c r="A111" s="13" t="s">
        <v>346</v>
      </c>
      <c r="B111" s="22"/>
      <c r="C111" s="13" t="s">
        <v>3</v>
      </c>
      <c r="D111" s="13"/>
      <c r="E111" s="13"/>
      <c r="F111" s="13"/>
      <c r="G111" s="13"/>
      <c r="H111" s="13"/>
      <c r="I111" s="195" t="s">
        <v>12</v>
      </c>
      <c r="J111" s="196"/>
      <c r="K111" s="169"/>
      <c r="L111" s="169"/>
      <c r="M111" s="169"/>
      <c r="N111" s="169"/>
      <c r="P111" s="88"/>
      <c r="Q111" s="185"/>
      <c r="R111" s="185"/>
      <c r="S111" s="185"/>
      <c r="T111" s="185"/>
      <c r="U111" s="185"/>
      <c r="V111" s="185"/>
      <c r="W111" s="185"/>
      <c r="X111" s="214"/>
      <c r="Y111" s="215"/>
      <c r="Z111" s="84"/>
      <c r="AA111" s="84"/>
    </row>
    <row r="112" spans="1:27" ht="12.75">
      <c r="A112" s="223" t="s">
        <v>209</v>
      </c>
      <c r="B112" s="22" t="s">
        <v>210</v>
      </c>
      <c r="C112" s="200">
        <v>75</v>
      </c>
      <c r="D112" s="201">
        <v>1.4</v>
      </c>
      <c r="E112" s="200">
        <v>15.52</v>
      </c>
      <c r="F112" s="200">
        <v>12.4</v>
      </c>
      <c r="G112" s="200">
        <v>3.94</v>
      </c>
      <c r="H112" s="200">
        <v>187.61</v>
      </c>
      <c r="I112" s="200">
        <v>100</v>
      </c>
      <c r="J112" s="201">
        <v>2</v>
      </c>
      <c r="K112" s="157"/>
      <c r="L112" s="157"/>
      <c r="M112" s="157"/>
      <c r="N112" s="157"/>
      <c r="P112" s="275"/>
      <c r="Q112" s="146"/>
      <c r="R112" s="146"/>
      <c r="S112" s="205"/>
      <c r="T112" s="146"/>
      <c r="U112" s="146"/>
      <c r="V112" s="146"/>
      <c r="W112" s="146"/>
      <c r="X112" s="84"/>
      <c r="Y112" s="84"/>
      <c r="Z112" s="84"/>
      <c r="AA112" s="84"/>
    </row>
    <row r="113" spans="1:27" ht="12.75">
      <c r="A113" s="223" t="s">
        <v>152</v>
      </c>
      <c r="B113" s="23" t="s">
        <v>153</v>
      </c>
      <c r="C113" s="23" t="s">
        <v>154</v>
      </c>
      <c r="D113" s="155">
        <v>0.15</v>
      </c>
      <c r="E113" s="23">
        <v>0.71</v>
      </c>
      <c r="F113" s="23">
        <v>5.21</v>
      </c>
      <c r="G113" s="23">
        <v>2.85</v>
      </c>
      <c r="H113" s="23">
        <v>60.86</v>
      </c>
      <c r="I113" s="23" t="s">
        <v>154</v>
      </c>
      <c r="J113" s="23">
        <v>0.15</v>
      </c>
      <c r="K113" s="155">
        <v>17.77</v>
      </c>
      <c r="L113" s="155">
        <v>30.36</v>
      </c>
      <c r="M113" s="155">
        <v>7.17</v>
      </c>
      <c r="N113" s="155">
        <v>369.87</v>
      </c>
      <c r="P113" s="84"/>
      <c r="Q113" s="84"/>
      <c r="R113" s="205"/>
      <c r="S113" s="205"/>
      <c r="T113" s="146"/>
      <c r="U113" s="146"/>
      <c r="V113" s="146"/>
      <c r="W113" s="146"/>
      <c r="X113" s="207"/>
      <c r="Y113" s="205"/>
      <c r="Z113" s="84"/>
      <c r="AA113" s="84"/>
    </row>
    <row r="114" spans="1:27" ht="12.75">
      <c r="A114" s="157" t="s">
        <v>171</v>
      </c>
      <c r="B114" s="23" t="s">
        <v>172</v>
      </c>
      <c r="C114" s="23">
        <v>75</v>
      </c>
      <c r="D114" s="155">
        <v>0.15</v>
      </c>
      <c r="E114" s="23">
        <v>1.72</v>
      </c>
      <c r="F114" s="23">
        <v>0.35</v>
      </c>
      <c r="G114" s="23">
        <v>12.77</v>
      </c>
      <c r="H114" s="23">
        <v>60.45</v>
      </c>
      <c r="I114" s="154">
        <v>75</v>
      </c>
      <c r="J114" s="155">
        <v>0.15</v>
      </c>
      <c r="K114" s="161">
        <v>1.48</v>
      </c>
      <c r="L114" s="161">
        <v>0.26</v>
      </c>
      <c r="M114" s="161">
        <v>10.26</v>
      </c>
      <c r="N114" s="161">
        <v>43.4</v>
      </c>
      <c r="P114" s="84"/>
      <c r="Q114" s="84"/>
      <c r="R114" s="146"/>
      <c r="S114" s="205"/>
      <c r="T114" s="146"/>
      <c r="U114" s="146"/>
      <c r="V114" s="146"/>
      <c r="W114" s="146"/>
      <c r="X114" s="146"/>
      <c r="Y114" s="205"/>
      <c r="Z114" s="84"/>
      <c r="AA114" s="84"/>
    </row>
    <row r="115" spans="1:27" ht="12.75">
      <c r="A115" s="157" t="s">
        <v>211</v>
      </c>
      <c r="B115" s="23" t="s">
        <v>146</v>
      </c>
      <c r="C115" s="23">
        <v>100</v>
      </c>
      <c r="D115" s="155">
        <v>0.8</v>
      </c>
      <c r="E115" s="23">
        <v>3.01</v>
      </c>
      <c r="F115" s="23">
        <v>3.74</v>
      </c>
      <c r="G115" s="23">
        <v>9.13</v>
      </c>
      <c r="H115" s="23">
        <v>68.54</v>
      </c>
      <c r="I115" s="167">
        <v>100</v>
      </c>
      <c r="J115" s="155">
        <v>0.8</v>
      </c>
      <c r="K115" s="161">
        <v>3.03</v>
      </c>
      <c r="L115" s="161">
        <v>2.74</v>
      </c>
      <c r="M115" s="161">
        <v>16.63</v>
      </c>
      <c r="N115" s="161">
        <v>101.44</v>
      </c>
      <c r="P115" s="84"/>
      <c r="Q115" s="84"/>
      <c r="R115" s="146"/>
      <c r="S115" s="205"/>
      <c r="T115" s="146"/>
      <c r="U115" s="146"/>
      <c r="V115" s="146"/>
      <c r="W115" s="146"/>
      <c r="X115" s="206"/>
      <c r="Y115" s="205"/>
      <c r="Z115" s="84"/>
      <c r="AA115" s="84"/>
    </row>
    <row r="116" spans="1:27" ht="12.75">
      <c r="A116" s="157" t="s">
        <v>212</v>
      </c>
      <c r="B116" s="23" t="s">
        <v>213</v>
      </c>
      <c r="C116" s="23">
        <v>200</v>
      </c>
      <c r="D116" s="155">
        <v>0.3</v>
      </c>
      <c r="E116" s="23">
        <v>0.23</v>
      </c>
      <c r="F116" s="23">
        <v>0.2</v>
      </c>
      <c r="G116" s="23">
        <v>21.09</v>
      </c>
      <c r="H116" s="23">
        <v>83.55</v>
      </c>
      <c r="I116" s="23">
        <v>200</v>
      </c>
      <c r="J116" s="155">
        <v>0.3</v>
      </c>
      <c r="K116" s="155">
        <v>1</v>
      </c>
      <c r="L116" s="155">
        <v>6.75</v>
      </c>
      <c r="M116" s="155">
        <v>10.23</v>
      </c>
      <c r="N116" s="155">
        <v>101.4</v>
      </c>
      <c r="P116" s="84"/>
      <c r="Q116" s="84"/>
      <c r="R116" s="146"/>
      <c r="S116" s="205"/>
      <c r="T116" s="146"/>
      <c r="U116" s="146"/>
      <c r="V116" s="146"/>
      <c r="W116" s="146"/>
      <c r="X116" s="208"/>
      <c r="Y116" s="209"/>
      <c r="Z116" s="84"/>
      <c r="AA116" s="84"/>
    </row>
    <row r="117" spans="1:27" ht="12.75">
      <c r="A117" s="157" t="s">
        <v>147</v>
      </c>
      <c r="B117" s="23"/>
      <c r="C117" s="23">
        <v>150</v>
      </c>
      <c r="D117" s="155">
        <v>0.6</v>
      </c>
      <c r="E117" s="23">
        <v>2.28</v>
      </c>
      <c r="F117" s="23">
        <v>0.9</v>
      </c>
      <c r="G117" s="23">
        <v>41.82</v>
      </c>
      <c r="H117" s="23">
        <v>168</v>
      </c>
      <c r="I117" s="23">
        <v>150</v>
      </c>
      <c r="J117" s="155">
        <v>0.6</v>
      </c>
      <c r="K117" s="155"/>
      <c r="L117" s="155"/>
      <c r="M117" s="155"/>
      <c r="N117" s="155"/>
      <c r="P117" s="84"/>
      <c r="Q117" s="84"/>
      <c r="R117" s="146"/>
      <c r="S117" s="205"/>
      <c r="T117" s="146"/>
      <c r="U117" s="146"/>
      <c r="V117" s="146"/>
      <c r="W117" s="146"/>
      <c r="X117" s="208"/>
      <c r="Y117" s="209"/>
      <c r="Z117" s="84"/>
      <c r="AA117" s="84"/>
    </row>
    <row r="118" spans="1:27" ht="12.75">
      <c r="A118" s="175" t="s">
        <v>148</v>
      </c>
      <c r="B118" s="22"/>
      <c r="C118" s="22"/>
      <c r="D118" s="176">
        <v>3.4</v>
      </c>
      <c r="E118" s="22">
        <v>23.47</v>
      </c>
      <c r="F118" s="22">
        <v>22.8</v>
      </c>
      <c r="G118" s="22">
        <v>91.6</v>
      </c>
      <c r="H118" s="22">
        <v>629.01</v>
      </c>
      <c r="I118" s="227"/>
      <c r="J118" s="228">
        <v>4</v>
      </c>
      <c r="K118" s="161">
        <v>0.76</v>
      </c>
      <c r="L118" s="161">
        <v>0.1</v>
      </c>
      <c r="M118" s="161">
        <v>24.76</v>
      </c>
      <c r="N118" s="161">
        <v>105</v>
      </c>
      <c r="P118" s="88"/>
      <c r="Q118" s="185"/>
      <c r="R118" s="185"/>
      <c r="S118" s="186"/>
      <c r="T118" s="185"/>
      <c r="U118" s="185"/>
      <c r="V118" s="185"/>
      <c r="W118" s="185"/>
      <c r="X118" s="273"/>
      <c r="Y118" s="274"/>
      <c r="Z118" s="84"/>
      <c r="AA118" s="84"/>
    </row>
    <row r="119" spans="1:27" ht="12.75">
      <c r="A119" s="13" t="s">
        <v>347</v>
      </c>
      <c r="B119" s="22"/>
      <c r="C119" s="22"/>
      <c r="D119" s="176"/>
      <c r="E119" s="22"/>
      <c r="F119" s="22"/>
      <c r="G119" s="22"/>
      <c r="H119" s="22"/>
      <c r="I119" s="227"/>
      <c r="J119" s="228"/>
      <c r="K119" s="161"/>
      <c r="L119" s="161"/>
      <c r="M119" s="161"/>
      <c r="N119" s="161"/>
      <c r="P119" s="88"/>
      <c r="Q119" s="185"/>
      <c r="R119" s="185"/>
      <c r="S119" s="186"/>
      <c r="T119" s="185"/>
      <c r="U119" s="185"/>
      <c r="V119" s="185"/>
      <c r="W119" s="185"/>
      <c r="X119" s="273"/>
      <c r="Y119" s="274"/>
      <c r="Z119" s="84"/>
      <c r="AA119" s="84"/>
    </row>
    <row r="120" spans="1:27" ht="12.75">
      <c r="A120" s="158" t="s">
        <v>138</v>
      </c>
      <c r="B120" s="23" t="s">
        <v>139</v>
      </c>
      <c r="C120" s="23" t="s">
        <v>140</v>
      </c>
      <c r="D120" s="155">
        <v>1.43</v>
      </c>
      <c r="E120" s="23">
        <v>20.66</v>
      </c>
      <c r="F120" s="23">
        <v>20.66</v>
      </c>
      <c r="G120" s="23">
        <v>5.89</v>
      </c>
      <c r="H120" s="23">
        <v>290.88</v>
      </c>
      <c r="I120" s="160" t="s">
        <v>246</v>
      </c>
      <c r="J120" s="161">
        <v>2.03</v>
      </c>
      <c r="K120" s="161">
        <v>1.52</v>
      </c>
      <c r="L120" s="161">
        <v>0.6</v>
      </c>
      <c r="M120" s="161">
        <v>27.88</v>
      </c>
      <c r="N120" s="161">
        <v>112</v>
      </c>
      <c r="P120" s="84"/>
      <c r="Q120" s="146"/>
      <c r="R120" s="146"/>
      <c r="S120" s="205"/>
      <c r="T120" s="146"/>
      <c r="U120" s="146"/>
      <c r="V120" s="146"/>
      <c r="W120" s="146"/>
      <c r="X120" s="210"/>
      <c r="Y120" s="209"/>
      <c r="Z120" s="84"/>
      <c r="AA120" s="84"/>
    </row>
    <row r="121" spans="1:27" s="35" customFormat="1" ht="12.75">
      <c r="A121" s="157" t="s">
        <v>141</v>
      </c>
      <c r="B121" s="23" t="s">
        <v>142</v>
      </c>
      <c r="C121" s="23">
        <v>20</v>
      </c>
      <c r="D121" s="155">
        <v>0.05</v>
      </c>
      <c r="E121" s="23">
        <v>1.48</v>
      </c>
      <c r="F121" s="23">
        <v>0.26</v>
      </c>
      <c r="G121" s="23">
        <v>10.26</v>
      </c>
      <c r="H121" s="23">
        <v>43.4</v>
      </c>
      <c r="I121" s="159">
        <v>20</v>
      </c>
      <c r="J121" s="161">
        <v>0.05</v>
      </c>
      <c r="K121" s="166">
        <f>SUM(K113:K120)</f>
        <v>25.560000000000002</v>
      </c>
      <c r="L121" s="166">
        <f>SUM(L113:L120)</f>
        <v>40.81</v>
      </c>
      <c r="M121" s="166">
        <f>SUM(M113:M120)</f>
        <v>96.93</v>
      </c>
      <c r="N121" s="166">
        <f>SUM(N113:N120)</f>
        <v>833.11</v>
      </c>
      <c r="P121" s="213"/>
      <c r="Q121" s="146"/>
      <c r="R121" s="146"/>
      <c r="S121" s="205"/>
      <c r="T121" s="146"/>
      <c r="U121" s="146"/>
      <c r="V121" s="146"/>
      <c r="W121" s="146"/>
      <c r="X121" s="210"/>
      <c r="Y121" s="209"/>
      <c r="Z121" s="88"/>
      <c r="AA121" s="88"/>
    </row>
    <row r="122" spans="1:27" s="35" customFormat="1" ht="12.75">
      <c r="A122" s="223" t="s">
        <v>143</v>
      </c>
      <c r="B122" s="22" t="s">
        <v>144</v>
      </c>
      <c r="C122" s="200">
        <v>75</v>
      </c>
      <c r="D122" s="201">
        <v>0.08</v>
      </c>
      <c r="E122" s="200">
        <v>4.54</v>
      </c>
      <c r="F122" s="200">
        <v>4.11</v>
      </c>
      <c r="G122" s="200">
        <v>24.95</v>
      </c>
      <c r="H122" s="200">
        <v>152.16</v>
      </c>
      <c r="I122" s="200">
        <v>75</v>
      </c>
      <c r="J122" s="201">
        <v>0.08</v>
      </c>
      <c r="K122" s="166"/>
      <c r="L122" s="166"/>
      <c r="M122" s="166"/>
      <c r="N122" s="166"/>
      <c r="P122" s="84"/>
      <c r="Q122" s="146"/>
      <c r="R122" s="146"/>
      <c r="S122" s="205"/>
      <c r="T122" s="146"/>
      <c r="U122" s="146"/>
      <c r="V122" s="146"/>
      <c r="W122" s="146"/>
      <c r="X122" s="208"/>
      <c r="Y122" s="209"/>
      <c r="Z122" s="88"/>
      <c r="AA122" s="88"/>
    </row>
    <row r="123" spans="1:27" ht="12.75">
      <c r="A123" s="223" t="s">
        <v>145</v>
      </c>
      <c r="B123" s="22" t="s">
        <v>146</v>
      </c>
      <c r="C123" s="200">
        <v>100</v>
      </c>
      <c r="D123" s="201">
        <v>0.8</v>
      </c>
      <c r="E123" s="200">
        <v>3.01</v>
      </c>
      <c r="F123" s="200">
        <v>3.74</v>
      </c>
      <c r="G123" s="200">
        <v>9.13</v>
      </c>
      <c r="H123" s="200">
        <v>68.54</v>
      </c>
      <c r="I123" s="200">
        <v>100</v>
      </c>
      <c r="J123" s="201">
        <v>0.8</v>
      </c>
      <c r="K123" s="157"/>
      <c r="L123" s="157"/>
      <c r="M123" s="157"/>
      <c r="N123" s="157"/>
      <c r="P123" s="275"/>
      <c r="Q123" s="185"/>
      <c r="R123" s="269"/>
      <c r="S123" s="270"/>
      <c r="T123" s="269"/>
      <c r="U123" s="269"/>
      <c r="V123" s="269"/>
      <c r="W123" s="269"/>
      <c r="X123" s="269"/>
      <c r="Y123" s="270"/>
      <c r="Z123" s="84"/>
      <c r="AA123" s="84"/>
    </row>
    <row r="124" spans="1:27" ht="12.75">
      <c r="A124" s="223" t="s">
        <v>38</v>
      </c>
      <c r="B124" s="23"/>
      <c r="C124" s="23">
        <v>200</v>
      </c>
      <c r="D124" s="155">
        <v>0.61</v>
      </c>
      <c r="E124" s="23">
        <v>0.76</v>
      </c>
      <c r="F124" s="23">
        <v>0.1</v>
      </c>
      <c r="G124" s="23">
        <v>24.76</v>
      </c>
      <c r="H124" s="23">
        <v>105</v>
      </c>
      <c r="I124" s="23">
        <v>200</v>
      </c>
      <c r="J124" s="23">
        <v>0.61</v>
      </c>
      <c r="K124" s="155">
        <v>20.69</v>
      </c>
      <c r="L124" s="155">
        <v>16.54</v>
      </c>
      <c r="M124" s="155">
        <v>5.25</v>
      </c>
      <c r="N124" s="155">
        <v>250.14</v>
      </c>
      <c r="P124" s="275"/>
      <c r="Q124" s="185"/>
      <c r="R124" s="269"/>
      <c r="S124" s="270"/>
      <c r="T124" s="269"/>
      <c r="U124" s="269"/>
      <c r="V124" s="269"/>
      <c r="W124" s="269"/>
      <c r="X124" s="269"/>
      <c r="Y124" s="270"/>
      <c r="Z124" s="84"/>
      <c r="AA124" s="84"/>
    </row>
    <row r="125" spans="1:27" ht="12.75">
      <c r="A125" s="152" t="s">
        <v>147</v>
      </c>
      <c r="B125" s="23"/>
      <c r="C125" s="23">
        <v>100</v>
      </c>
      <c r="D125" s="155">
        <v>0.43</v>
      </c>
      <c r="E125" s="23">
        <v>1.52</v>
      </c>
      <c r="F125" s="23">
        <v>0.6</v>
      </c>
      <c r="G125" s="23">
        <v>27.88</v>
      </c>
      <c r="H125" s="23">
        <v>112</v>
      </c>
      <c r="I125" s="167">
        <v>100</v>
      </c>
      <c r="J125" s="155">
        <v>0.43</v>
      </c>
      <c r="K125" s="155">
        <v>0.71</v>
      </c>
      <c r="L125" s="155">
        <v>5.21</v>
      </c>
      <c r="M125" s="155">
        <v>2.85</v>
      </c>
      <c r="N125" s="155">
        <v>60.86</v>
      </c>
      <c r="P125" s="275"/>
      <c r="Q125" s="146"/>
      <c r="R125" s="146"/>
      <c r="S125" s="205"/>
      <c r="T125" s="146"/>
      <c r="U125" s="146"/>
      <c r="V125" s="146"/>
      <c r="W125" s="146"/>
      <c r="X125" s="146"/>
      <c r="Y125" s="84"/>
      <c r="Z125" s="84"/>
      <c r="AA125" s="84"/>
    </row>
    <row r="126" spans="1:27" ht="12.75">
      <c r="A126" s="231" t="s">
        <v>148</v>
      </c>
      <c r="B126" s="22"/>
      <c r="C126" s="22"/>
      <c r="D126" s="176">
        <v>3.4</v>
      </c>
      <c r="E126" s="22">
        <v>31.97</v>
      </c>
      <c r="F126" s="22">
        <v>29.47</v>
      </c>
      <c r="G126" s="22">
        <v>102.87</v>
      </c>
      <c r="H126" s="22">
        <v>771.98</v>
      </c>
      <c r="I126" s="230"/>
      <c r="J126" s="176">
        <v>4</v>
      </c>
      <c r="K126" s="155">
        <v>1.72</v>
      </c>
      <c r="L126" s="155">
        <v>0.35</v>
      </c>
      <c r="M126" s="155">
        <v>12.77</v>
      </c>
      <c r="N126" s="155">
        <v>60.45</v>
      </c>
      <c r="P126" s="212"/>
      <c r="Q126" s="146"/>
      <c r="R126" s="146"/>
      <c r="S126" s="205"/>
      <c r="T126" s="146"/>
      <c r="U126" s="146"/>
      <c r="V126" s="146"/>
      <c r="W126" s="146"/>
      <c r="X126" s="207"/>
      <c r="Y126" s="205"/>
      <c r="Z126" s="84"/>
      <c r="AA126" s="84"/>
    </row>
    <row r="127" spans="1:27" ht="12.75">
      <c r="A127" s="13" t="s">
        <v>348</v>
      </c>
      <c r="B127" s="23"/>
      <c r="C127" s="23"/>
      <c r="D127" s="155"/>
      <c r="E127" s="23"/>
      <c r="F127" s="23"/>
      <c r="G127" s="23"/>
      <c r="H127" s="23"/>
      <c r="I127" s="23"/>
      <c r="J127" s="155"/>
      <c r="K127" s="155">
        <v>3.01</v>
      </c>
      <c r="L127" s="155">
        <v>3.74</v>
      </c>
      <c r="M127" s="155">
        <v>9.13</v>
      </c>
      <c r="N127" s="155">
        <v>68.54</v>
      </c>
      <c r="P127" s="277"/>
      <c r="Q127" s="185"/>
      <c r="R127" s="185"/>
      <c r="S127" s="186"/>
      <c r="T127" s="185"/>
      <c r="U127" s="185"/>
      <c r="V127" s="185"/>
      <c r="W127" s="185"/>
      <c r="X127" s="222"/>
      <c r="Y127" s="186"/>
      <c r="Z127" s="84"/>
      <c r="AA127" s="84"/>
    </row>
    <row r="128" spans="1:27" ht="12.75">
      <c r="A128" s="223" t="s">
        <v>169</v>
      </c>
      <c r="B128" s="22" t="s">
        <v>170</v>
      </c>
      <c r="C128" s="200">
        <v>75</v>
      </c>
      <c r="D128" s="201">
        <v>1.15</v>
      </c>
      <c r="E128" s="200">
        <v>16.47</v>
      </c>
      <c r="F128" s="200">
        <v>17.7</v>
      </c>
      <c r="G128" s="200">
        <v>5.16</v>
      </c>
      <c r="H128" s="200">
        <v>247.26</v>
      </c>
      <c r="I128" s="200">
        <v>100</v>
      </c>
      <c r="J128" s="201">
        <v>1.75</v>
      </c>
      <c r="K128" s="155">
        <v>0.23</v>
      </c>
      <c r="L128" s="155">
        <v>0.2</v>
      </c>
      <c r="M128" s="155">
        <v>21.09</v>
      </c>
      <c r="N128" s="155">
        <v>83.55</v>
      </c>
      <c r="P128" s="84"/>
      <c r="Q128" s="146"/>
      <c r="R128" s="146"/>
      <c r="S128" s="205"/>
      <c r="T128" s="146"/>
      <c r="U128" s="146"/>
      <c r="V128" s="146"/>
      <c r="W128" s="146"/>
      <c r="X128" s="206"/>
      <c r="Y128" s="205"/>
      <c r="Z128" s="84"/>
      <c r="AA128" s="84"/>
    </row>
    <row r="129" spans="1:27" ht="12.75">
      <c r="A129" s="223" t="s">
        <v>152</v>
      </c>
      <c r="B129" s="23" t="s">
        <v>153</v>
      </c>
      <c r="C129" s="23" t="s">
        <v>154</v>
      </c>
      <c r="D129" s="155">
        <v>0.1</v>
      </c>
      <c r="E129" s="23">
        <v>0.71</v>
      </c>
      <c r="F129" s="23">
        <v>5.21</v>
      </c>
      <c r="G129" s="23">
        <v>2.85</v>
      </c>
      <c r="H129" s="23">
        <v>60.86</v>
      </c>
      <c r="I129" s="23" t="s">
        <v>247</v>
      </c>
      <c r="J129" s="23">
        <v>0.1</v>
      </c>
      <c r="K129" s="161">
        <v>2.28</v>
      </c>
      <c r="L129" s="161">
        <v>0.9</v>
      </c>
      <c r="M129" s="161">
        <v>41.82</v>
      </c>
      <c r="N129" s="161">
        <v>168</v>
      </c>
      <c r="P129" s="84"/>
      <c r="Q129" s="146"/>
      <c r="R129" s="146"/>
      <c r="S129" s="205"/>
      <c r="T129" s="146"/>
      <c r="U129" s="146"/>
      <c r="V129" s="146"/>
      <c r="W129" s="146"/>
      <c r="X129" s="210"/>
      <c r="Y129" s="209"/>
      <c r="Z129" s="84"/>
      <c r="AA129" s="84"/>
    </row>
    <row r="130" spans="1:27" s="35" customFormat="1" ht="12.75">
      <c r="A130" s="157" t="s">
        <v>171</v>
      </c>
      <c r="B130" s="23" t="s">
        <v>172</v>
      </c>
      <c r="C130" s="23">
        <v>75</v>
      </c>
      <c r="D130" s="155">
        <v>0.1</v>
      </c>
      <c r="E130" s="23">
        <v>1.72</v>
      </c>
      <c r="F130" s="23">
        <v>0.35</v>
      </c>
      <c r="G130" s="23">
        <v>12.77</v>
      </c>
      <c r="H130" s="23">
        <v>60.45</v>
      </c>
      <c r="I130" s="154">
        <v>75</v>
      </c>
      <c r="J130" s="155">
        <v>0.1</v>
      </c>
      <c r="K130" s="166">
        <f>SUM(K124:K129)</f>
        <v>28.640000000000004</v>
      </c>
      <c r="L130" s="166">
        <f>SUM(L124:L129)</f>
        <v>26.94</v>
      </c>
      <c r="M130" s="166">
        <f>SUM(M124:M129)</f>
        <v>92.91</v>
      </c>
      <c r="N130" s="166">
        <f>SUM(N124:N129)</f>
        <v>691.54</v>
      </c>
      <c r="P130" s="185"/>
      <c r="Q130" s="185"/>
      <c r="R130" s="185"/>
      <c r="S130" s="186"/>
      <c r="T130" s="185"/>
      <c r="U130" s="185"/>
      <c r="V130" s="185"/>
      <c r="W130" s="185"/>
      <c r="X130" s="187"/>
      <c r="Y130" s="188"/>
      <c r="Z130" s="88"/>
      <c r="AA130" s="88"/>
    </row>
    <row r="131" spans="1:27" s="35" customFormat="1" ht="12.75">
      <c r="A131" s="157" t="s">
        <v>173</v>
      </c>
      <c r="B131" s="23" t="s">
        <v>174</v>
      </c>
      <c r="C131" s="23">
        <v>100</v>
      </c>
      <c r="D131" s="155">
        <v>0.3</v>
      </c>
      <c r="E131" s="23">
        <v>1.05</v>
      </c>
      <c r="F131" s="23">
        <v>0.18</v>
      </c>
      <c r="G131" s="23">
        <v>4.76</v>
      </c>
      <c r="H131" s="23">
        <v>19.59</v>
      </c>
      <c r="I131" s="23">
        <v>100</v>
      </c>
      <c r="J131" s="155">
        <v>0.3</v>
      </c>
      <c r="K131" s="166"/>
      <c r="L131" s="166"/>
      <c r="M131" s="166"/>
      <c r="N131" s="166"/>
      <c r="P131" s="275"/>
      <c r="Q131" s="185"/>
      <c r="R131" s="269"/>
      <c r="S131" s="270"/>
      <c r="T131" s="269"/>
      <c r="U131" s="269"/>
      <c r="V131" s="269"/>
      <c r="W131" s="269"/>
      <c r="X131" s="269"/>
      <c r="Y131" s="270"/>
      <c r="Z131" s="88"/>
      <c r="AA131" s="88"/>
    </row>
    <row r="132" spans="1:27" ht="12.75">
      <c r="A132" s="157" t="s">
        <v>38</v>
      </c>
      <c r="B132" s="23"/>
      <c r="C132" s="23">
        <v>200</v>
      </c>
      <c r="D132" s="155">
        <v>0.61</v>
      </c>
      <c r="E132" s="23">
        <v>0.76</v>
      </c>
      <c r="F132" s="23">
        <v>0.1</v>
      </c>
      <c r="G132" s="23">
        <v>24.76</v>
      </c>
      <c r="H132" s="23">
        <v>105</v>
      </c>
      <c r="I132" s="154">
        <v>200</v>
      </c>
      <c r="J132" s="155">
        <v>0.6</v>
      </c>
      <c r="K132" s="157"/>
      <c r="L132" s="157"/>
      <c r="M132" s="157"/>
      <c r="N132" s="157"/>
      <c r="P132" s="275"/>
      <c r="Q132" s="146"/>
      <c r="R132" s="146"/>
      <c r="S132" s="205"/>
      <c r="T132" s="146"/>
      <c r="U132" s="146"/>
      <c r="V132" s="146"/>
      <c r="W132" s="146"/>
      <c r="X132" s="146"/>
      <c r="Y132" s="146"/>
      <c r="Z132" s="84"/>
      <c r="AA132" s="84"/>
    </row>
    <row r="133" spans="1:27" ht="12.75">
      <c r="A133" s="157" t="s">
        <v>175</v>
      </c>
      <c r="B133" s="23"/>
      <c r="C133" s="23">
        <v>100</v>
      </c>
      <c r="D133" s="155">
        <v>1.14</v>
      </c>
      <c r="E133" s="23">
        <v>8</v>
      </c>
      <c r="F133" s="23">
        <v>1.1</v>
      </c>
      <c r="G133" s="23">
        <v>15.9</v>
      </c>
      <c r="H133" s="23">
        <v>105</v>
      </c>
      <c r="I133" s="160">
        <v>100</v>
      </c>
      <c r="J133" s="161">
        <v>1.15</v>
      </c>
      <c r="K133" s="155">
        <v>29.56</v>
      </c>
      <c r="L133" s="155">
        <v>21.82</v>
      </c>
      <c r="M133" s="155">
        <v>28.81</v>
      </c>
      <c r="N133" s="155">
        <v>420.95</v>
      </c>
      <c r="P133" s="84"/>
      <c r="Q133" s="146"/>
      <c r="R133" s="146"/>
      <c r="S133" s="205"/>
      <c r="T133" s="146"/>
      <c r="U133" s="146"/>
      <c r="V133" s="146"/>
      <c r="W133" s="146"/>
      <c r="X133" s="206"/>
      <c r="Y133" s="205"/>
      <c r="Z133" s="84"/>
      <c r="AA133" s="84"/>
    </row>
    <row r="134" spans="1:27" ht="12.75">
      <c r="A134" s="175" t="s">
        <v>148</v>
      </c>
      <c r="B134" s="22"/>
      <c r="C134" s="22"/>
      <c r="D134" s="176">
        <v>3.4</v>
      </c>
      <c r="E134" s="22">
        <v>28.71</v>
      </c>
      <c r="F134" s="22">
        <v>24.64</v>
      </c>
      <c r="G134" s="22">
        <v>66.2</v>
      </c>
      <c r="H134" s="22">
        <v>598.16</v>
      </c>
      <c r="I134" s="165"/>
      <c r="J134" s="166">
        <v>4</v>
      </c>
      <c r="K134" s="155">
        <v>1.46</v>
      </c>
      <c r="L134" s="155">
        <v>6.74</v>
      </c>
      <c r="M134" s="155">
        <v>4.56</v>
      </c>
      <c r="N134" s="155">
        <v>80</v>
      </c>
      <c r="P134" s="84"/>
      <c r="Q134" s="146"/>
      <c r="R134" s="146"/>
      <c r="S134" s="205"/>
      <c r="T134" s="146"/>
      <c r="U134" s="146"/>
      <c r="V134" s="146"/>
      <c r="W134" s="146"/>
      <c r="X134" s="146"/>
      <c r="Y134" s="205"/>
      <c r="Z134" s="84"/>
      <c r="AA134" s="84"/>
    </row>
    <row r="135" spans="1:27" ht="12.75">
      <c r="A135" s="22" t="s">
        <v>349</v>
      </c>
      <c r="B135" s="22"/>
      <c r="C135" s="22"/>
      <c r="D135" s="176"/>
      <c r="E135" s="22"/>
      <c r="F135" s="22"/>
      <c r="G135" s="22"/>
      <c r="H135" s="22"/>
      <c r="I135" s="160"/>
      <c r="J135" s="166"/>
      <c r="K135" s="161">
        <v>0.76</v>
      </c>
      <c r="L135" s="161">
        <v>0.1</v>
      </c>
      <c r="M135" s="161">
        <v>24.76</v>
      </c>
      <c r="N135" s="161">
        <v>105</v>
      </c>
      <c r="P135" s="84"/>
      <c r="Q135" s="146"/>
      <c r="R135" s="146"/>
      <c r="S135" s="205"/>
      <c r="T135" s="146"/>
      <c r="U135" s="146"/>
      <c r="V135" s="146"/>
      <c r="W135" s="146"/>
      <c r="X135" s="206"/>
      <c r="Y135" s="205"/>
      <c r="Z135" s="84"/>
      <c r="AA135" s="84"/>
    </row>
    <row r="136" spans="1:27" ht="12.75">
      <c r="A136" s="223" t="s">
        <v>195</v>
      </c>
      <c r="B136" s="23"/>
      <c r="C136" s="23">
        <v>150</v>
      </c>
      <c r="D136" s="155">
        <v>1.89</v>
      </c>
      <c r="E136" s="23"/>
      <c r="F136" s="23"/>
      <c r="G136" s="23"/>
      <c r="H136" s="23"/>
      <c r="I136" s="23">
        <v>200</v>
      </c>
      <c r="J136" s="23">
        <v>2.49</v>
      </c>
      <c r="K136" s="161">
        <v>11.2</v>
      </c>
      <c r="L136" s="161">
        <v>7</v>
      </c>
      <c r="M136" s="161">
        <v>20</v>
      </c>
      <c r="N136" s="161">
        <v>191</v>
      </c>
      <c r="P136" s="84"/>
      <c r="Q136" s="146"/>
      <c r="R136" s="146"/>
      <c r="S136" s="205"/>
      <c r="T136" s="146"/>
      <c r="U136" s="146"/>
      <c r="V136" s="146"/>
      <c r="W136" s="146"/>
      <c r="X136" s="210"/>
      <c r="Y136" s="209"/>
      <c r="Z136" s="84"/>
      <c r="AA136" s="84"/>
    </row>
    <row r="137" spans="1:27" s="35" customFormat="1" ht="12.75">
      <c r="A137" s="157" t="s">
        <v>197</v>
      </c>
      <c r="B137" s="23"/>
      <c r="C137" s="23">
        <v>50</v>
      </c>
      <c r="D137" s="155">
        <v>0.3</v>
      </c>
      <c r="E137" s="23"/>
      <c r="F137" s="23"/>
      <c r="G137" s="23"/>
      <c r="H137" s="23"/>
      <c r="I137" s="160">
        <v>50</v>
      </c>
      <c r="J137" s="161">
        <v>0.3</v>
      </c>
      <c r="K137" s="166">
        <f>SUM(K133:K136)</f>
        <v>42.980000000000004</v>
      </c>
      <c r="L137" s="166">
        <f>SUM(L133:L136)</f>
        <v>35.660000000000004</v>
      </c>
      <c r="M137" s="166">
        <f>SUM(M133:M136)</f>
        <v>78.13</v>
      </c>
      <c r="N137" s="166">
        <f>SUM(N133:N136)</f>
        <v>796.95</v>
      </c>
      <c r="P137" s="88"/>
      <c r="Q137" s="185"/>
      <c r="R137" s="185"/>
      <c r="S137" s="186"/>
      <c r="T137" s="185"/>
      <c r="U137" s="185"/>
      <c r="V137" s="185"/>
      <c r="W137" s="185"/>
      <c r="X137" s="187"/>
      <c r="Y137" s="188"/>
      <c r="Z137" s="88"/>
      <c r="AA137" s="88"/>
    </row>
    <row r="138" spans="1:27" s="35" customFormat="1" ht="12.75">
      <c r="A138" s="157" t="s">
        <v>38</v>
      </c>
      <c r="B138" s="23"/>
      <c r="C138" s="23">
        <v>200</v>
      </c>
      <c r="D138" s="155">
        <v>0.61</v>
      </c>
      <c r="E138" s="23"/>
      <c r="F138" s="23"/>
      <c r="G138" s="23"/>
      <c r="H138" s="23"/>
      <c r="I138" s="160">
        <v>200</v>
      </c>
      <c r="J138" s="182">
        <v>0.61</v>
      </c>
      <c r="K138" s="166"/>
      <c r="L138" s="166"/>
      <c r="M138" s="166"/>
      <c r="N138" s="166"/>
      <c r="P138" s="185"/>
      <c r="Q138" s="185"/>
      <c r="R138" s="185"/>
      <c r="S138" s="186"/>
      <c r="T138" s="185"/>
      <c r="U138" s="185"/>
      <c r="V138" s="185"/>
      <c r="W138" s="185"/>
      <c r="X138" s="187"/>
      <c r="Y138" s="188"/>
      <c r="Z138" s="88"/>
      <c r="AA138" s="88"/>
    </row>
    <row r="139" spans="1:27" ht="12.75">
      <c r="A139" s="157" t="s">
        <v>147</v>
      </c>
      <c r="B139" s="23"/>
      <c r="C139" s="23">
        <v>150</v>
      </c>
      <c r="D139" s="155">
        <v>0.6</v>
      </c>
      <c r="E139" s="23"/>
      <c r="F139" s="23"/>
      <c r="G139" s="23"/>
      <c r="H139" s="23"/>
      <c r="I139" s="159">
        <v>150</v>
      </c>
      <c r="J139" s="161">
        <v>0.6</v>
      </c>
      <c r="K139" s="157"/>
      <c r="L139" s="157"/>
      <c r="M139" s="157"/>
      <c r="N139" s="157"/>
      <c r="P139" s="275"/>
      <c r="Q139" s="146"/>
      <c r="R139" s="146"/>
      <c r="S139" s="205"/>
      <c r="T139" s="146"/>
      <c r="U139" s="146"/>
      <c r="V139" s="146"/>
      <c r="W139" s="146"/>
      <c r="X139" s="146"/>
      <c r="Y139" s="146"/>
      <c r="Z139" s="84"/>
      <c r="AA139" s="84"/>
    </row>
    <row r="140" spans="1:27" ht="12.75">
      <c r="A140" s="175" t="s">
        <v>148</v>
      </c>
      <c r="B140" s="22"/>
      <c r="C140" s="22"/>
      <c r="D140" s="176">
        <v>3.4</v>
      </c>
      <c r="E140" s="22">
        <v>28.58</v>
      </c>
      <c r="F140" s="22">
        <v>27.57</v>
      </c>
      <c r="G140" s="22">
        <v>102.6</v>
      </c>
      <c r="H140" s="22">
        <v>739.58</v>
      </c>
      <c r="I140" s="229"/>
      <c r="J140" s="228">
        <v>4</v>
      </c>
      <c r="K140" s="161">
        <v>14.33</v>
      </c>
      <c r="L140" s="161">
        <v>7.76</v>
      </c>
      <c r="M140" s="161">
        <v>59.125</v>
      </c>
      <c r="N140" s="161">
        <v>358.63</v>
      </c>
      <c r="P140" s="84"/>
      <c r="Q140" s="146"/>
      <c r="R140" s="146"/>
      <c r="S140" s="205"/>
      <c r="T140" s="146"/>
      <c r="U140" s="146"/>
      <c r="V140" s="146"/>
      <c r="W140" s="146"/>
      <c r="X140" s="210"/>
      <c r="Y140" s="209"/>
      <c r="Z140" s="84"/>
      <c r="AA140" s="84"/>
    </row>
    <row r="141" spans="1:27" ht="12.75">
      <c r="A141" s="185"/>
      <c r="B141" s="185"/>
      <c r="C141" s="185"/>
      <c r="D141" s="186"/>
      <c r="E141" s="185"/>
      <c r="F141" s="185"/>
      <c r="G141" s="185"/>
      <c r="H141" s="185"/>
      <c r="I141" s="276"/>
      <c r="J141" s="274"/>
      <c r="K141" s="204">
        <v>1.52</v>
      </c>
      <c r="L141" s="161">
        <v>0.6</v>
      </c>
      <c r="M141" s="161">
        <v>27.88</v>
      </c>
      <c r="N141" s="161">
        <v>112</v>
      </c>
      <c r="P141" s="88"/>
      <c r="Q141" s="185"/>
      <c r="R141" s="185"/>
      <c r="S141" s="186"/>
      <c r="T141" s="185"/>
      <c r="U141" s="185"/>
      <c r="V141" s="185"/>
      <c r="W141" s="185"/>
      <c r="X141" s="276"/>
      <c r="Y141" s="274"/>
      <c r="Z141" s="84"/>
      <c r="AA141" s="84"/>
    </row>
    <row r="142" spans="1:27" ht="12.75">
      <c r="A142" s="84"/>
      <c r="B142" s="146"/>
      <c r="C142" s="146"/>
      <c r="D142" s="205"/>
      <c r="E142" s="146"/>
      <c r="F142" s="146"/>
      <c r="G142" s="146"/>
      <c r="H142" s="146"/>
      <c r="I142" s="206"/>
      <c r="J142" s="205"/>
      <c r="K142" s="204">
        <v>1.9</v>
      </c>
      <c r="L142" s="161">
        <v>0.25</v>
      </c>
      <c r="M142" s="161">
        <v>20</v>
      </c>
      <c r="N142" s="161">
        <v>113.5</v>
      </c>
      <c r="P142" s="185"/>
      <c r="Q142" s="146"/>
      <c r="R142" s="146"/>
      <c r="S142" s="205"/>
      <c r="T142" s="146"/>
      <c r="U142" s="146"/>
      <c r="V142" s="146"/>
      <c r="W142" s="146"/>
      <c r="X142" s="208"/>
      <c r="Y142" s="209"/>
      <c r="Z142" s="84"/>
      <c r="AA142" s="84"/>
    </row>
    <row r="143" spans="1:27" s="35" customFormat="1" ht="12.75">
      <c r="A143" s="88" t="s">
        <v>274</v>
      </c>
      <c r="B143" s="146"/>
      <c r="C143" s="146"/>
      <c r="D143" s="205"/>
      <c r="E143" s="146"/>
      <c r="F143" s="146"/>
      <c r="G143" s="146"/>
      <c r="H143" s="146"/>
      <c r="I143" s="210"/>
      <c r="J143" s="209"/>
      <c r="K143" s="191">
        <f>SUM(K140:K141)</f>
        <v>15.85</v>
      </c>
      <c r="L143" s="169">
        <f>SUM(L140:L141)</f>
        <v>8.36</v>
      </c>
      <c r="M143" s="169">
        <f>SUM(M140:M141)</f>
        <v>87.005</v>
      </c>
      <c r="N143" s="169">
        <f>SUM(N140:N141)</f>
        <v>470.63</v>
      </c>
      <c r="P143" s="275"/>
      <c r="Q143" s="185"/>
      <c r="R143" s="269"/>
      <c r="S143" s="270"/>
      <c r="T143" s="269"/>
      <c r="U143" s="269"/>
      <c r="V143" s="269"/>
      <c r="W143" s="269"/>
      <c r="X143" s="271"/>
      <c r="Y143" s="272"/>
      <c r="Z143" s="88"/>
      <c r="AA143" s="88"/>
    </row>
    <row r="144" spans="1:27" s="35" customFormat="1" ht="12.75">
      <c r="A144" s="84"/>
      <c r="B144" s="146"/>
      <c r="C144" s="146"/>
      <c r="D144" s="205"/>
      <c r="E144" s="146"/>
      <c r="F144" s="146"/>
      <c r="G144" s="146"/>
      <c r="H144" s="146"/>
      <c r="I144" s="210"/>
      <c r="J144" s="209"/>
      <c r="K144" s="191"/>
      <c r="L144" s="169"/>
      <c r="M144" s="169"/>
      <c r="N144" s="169"/>
      <c r="P144" s="275"/>
      <c r="Q144" s="185"/>
      <c r="R144" s="269"/>
      <c r="S144" s="270"/>
      <c r="T144" s="269"/>
      <c r="U144" s="269"/>
      <c r="V144" s="269"/>
      <c r="W144" s="269"/>
      <c r="X144" s="271"/>
      <c r="Y144" s="272"/>
      <c r="Z144" s="88"/>
      <c r="AA144" s="88"/>
    </row>
    <row r="145" spans="1:27" ht="12.75">
      <c r="A145" s="84"/>
      <c r="B145" s="146"/>
      <c r="C145" s="146"/>
      <c r="D145" s="205"/>
      <c r="E145" s="146"/>
      <c r="F145" s="146"/>
      <c r="G145" s="146"/>
      <c r="H145" s="146"/>
      <c r="I145" s="146"/>
      <c r="J145" s="205"/>
      <c r="K145" s="202"/>
      <c r="L145" s="157"/>
      <c r="M145" s="157"/>
      <c r="N145" s="157"/>
      <c r="P145" s="275"/>
      <c r="Q145" s="146"/>
      <c r="R145" s="146"/>
      <c r="S145" s="205"/>
      <c r="T145" s="146"/>
      <c r="U145" s="146"/>
      <c r="V145" s="146"/>
      <c r="W145" s="146"/>
      <c r="X145" s="146"/>
      <c r="Y145" s="146"/>
      <c r="Z145" s="84"/>
      <c r="AA145" s="84"/>
    </row>
    <row r="146" spans="1:27" ht="12.75">
      <c r="A146" s="84"/>
      <c r="B146" s="146"/>
      <c r="C146" s="146"/>
      <c r="D146" s="205"/>
      <c r="E146" s="146"/>
      <c r="F146" s="146"/>
      <c r="G146" s="146"/>
      <c r="H146" s="146"/>
      <c r="I146" s="208"/>
      <c r="J146" s="209"/>
      <c r="K146" s="203">
        <v>36.18</v>
      </c>
      <c r="L146" s="155">
        <v>28.77</v>
      </c>
      <c r="M146" s="155">
        <v>1.02</v>
      </c>
      <c r="N146" s="155">
        <v>407.67</v>
      </c>
      <c r="P146" s="84"/>
      <c r="Q146" s="146"/>
      <c r="R146" s="146"/>
      <c r="S146" s="205"/>
      <c r="T146" s="146"/>
      <c r="U146" s="146"/>
      <c r="V146" s="146"/>
      <c r="W146" s="146"/>
      <c r="X146" s="206"/>
      <c r="Y146" s="205"/>
      <c r="Z146" s="84"/>
      <c r="AA146" s="84"/>
    </row>
    <row r="147" spans="1:27" ht="12.75">
      <c r="A147" s="84"/>
      <c r="B147" s="146"/>
      <c r="C147" s="146"/>
      <c r="D147" s="205"/>
      <c r="E147" s="146"/>
      <c r="F147" s="146"/>
      <c r="G147" s="146"/>
      <c r="H147" s="146"/>
      <c r="I147" s="210"/>
      <c r="J147" s="209"/>
      <c r="K147" s="203">
        <v>1.17</v>
      </c>
      <c r="L147" s="155">
        <v>0.15</v>
      </c>
      <c r="M147" s="155">
        <v>7.11</v>
      </c>
      <c r="N147" s="155">
        <v>33</v>
      </c>
      <c r="P147" s="84"/>
      <c r="Q147" s="146"/>
      <c r="R147" s="146"/>
      <c r="S147" s="205"/>
      <c r="T147" s="146"/>
      <c r="U147" s="146"/>
      <c r="V147" s="146"/>
      <c r="W147" s="146"/>
      <c r="X147" s="206"/>
      <c r="Y147" s="205"/>
      <c r="Z147" s="84"/>
      <c r="AA147" s="84"/>
    </row>
    <row r="148" spans="1:27" ht="12.75">
      <c r="A148" s="88"/>
      <c r="B148" s="185"/>
      <c r="C148" s="185"/>
      <c r="D148" s="186"/>
      <c r="E148" s="185"/>
      <c r="F148" s="185"/>
      <c r="G148" s="185"/>
      <c r="H148" s="185"/>
      <c r="I148" s="187"/>
      <c r="J148" s="188"/>
      <c r="K148" s="203">
        <v>2.69</v>
      </c>
      <c r="L148" s="155">
        <v>11.85</v>
      </c>
      <c r="M148" s="155">
        <v>17.02</v>
      </c>
      <c r="N148" s="155">
        <v>178.16</v>
      </c>
      <c r="P148" s="84"/>
      <c r="Q148" s="146"/>
      <c r="R148" s="146"/>
      <c r="S148" s="205"/>
      <c r="T148" s="146"/>
      <c r="U148" s="146"/>
      <c r="V148" s="146"/>
      <c r="W148" s="146"/>
      <c r="X148" s="206"/>
      <c r="Y148" s="205"/>
      <c r="Z148" s="84"/>
      <c r="AA148" s="84"/>
    </row>
    <row r="149" spans="1:27" ht="12.75">
      <c r="A149" s="88"/>
      <c r="B149" s="185"/>
      <c r="C149" s="185"/>
      <c r="D149" s="186"/>
      <c r="E149" s="185"/>
      <c r="F149" s="185"/>
      <c r="G149" s="185"/>
      <c r="H149" s="185"/>
      <c r="I149" s="276"/>
      <c r="J149" s="274"/>
      <c r="K149" s="204">
        <v>1.52</v>
      </c>
      <c r="L149" s="161">
        <v>0.6</v>
      </c>
      <c r="M149" s="161">
        <v>27.88</v>
      </c>
      <c r="N149" s="161">
        <v>112</v>
      </c>
      <c r="P149" s="88"/>
      <c r="Q149" s="185"/>
      <c r="R149" s="185"/>
      <c r="S149" s="186"/>
      <c r="T149" s="185"/>
      <c r="U149" s="185"/>
      <c r="V149" s="185"/>
      <c r="W149" s="185"/>
      <c r="X149" s="276"/>
      <c r="Y149" s="274"/>
      <c r="Z149" s="84"/>
      <c r="AA149" s="84"/>
    </row>
    <row r="150" spans="1:27" ht="12.75">
      <c r="A150" s="88"/>
      <c r="B150" s="185"/>
      <c r="C150" s="185"/>
      <c r="D150" s="186"/>
      <c r="E150" s="185"/>
      <c r="F150" s="185"/>
      <c r="G150" s="185"/>
      <c r="H150" s="185"/>
      <c r="I150" s="273"/>
      <c r="J150" s="274"/>
      <c r="K150" s="204">
        <v>0.76</v>
      </c>
      <c r="L150" s="161">
        <v>0.1</v>
      </c>
      <c r="M150" s="161">
        <v>24.76</v>
      </c>
      <c r="N150" s="161">
        <v>105</v>
      </c>
      <c r="P150" s="88"/>
      <c r="Q150" s="185"/>
      <c r="R150" s="185"/>
      <c r="S150" s="186"/>
      <c r="T150" s="185"/>
      <c r="U150" s="185"/>
      <c r="V150" s="185"/>
      <c r="W150" s="185"/>
      <c r="X150" s="273"/>
      <c r="Y150" s="274"/>
      <c r="Z150" s="84"/>
      <c r="AA150" s="84"/>
    </row>
    <row r="151" spans="1:27" s="35" customFormat="1" ht="12.75">
      <c r="A151" s="88"/>
      <c r="B151" s="185"/>
      <c r="C151" s="185"/>
      <c r="D151" s="186"/>
      <c r="E151" s="185"/>
      <c r="F151" s="185"/>
      <c r="G151" s="185"/>
      <c r="H151" s="185"/>
      <c r="I151" s="187"/>
      <c r="J151" s="188"/>
      <c r="K151" s="183">
        <f>SUM(K146:K150)</f>
        <v>42.32</v>
      </c>
      <c r="L151" s="166">
        <f>SUM(L146:L150)</f>
        <v>41.47</v>
      </c>
      <c r="M151" s="166">
        <f>SUM(M146:M150)</f>
        <v>77.79</v>
      </c>
      <c r="N151" s="166">
        <f>SUM(N146:N150)</f>
        <v>835.83</v>
      </c>
      <c r="P151" s="88"/>
      <c r="Q151" s="185"/>
      <c r="R151" s="185"/>
      <c r="S151" s="186"/>
      <c r="T151" s="185"/>
      <c r="U151" s="185"/>
      <c r="V151" s="185"/>
      <c r="W151" s="185"/>
      <c r="X151" s="187"/>
      <c r="Y151" s="188"/>
      <c r="Z151" s="88"/>
      <c r="AA151" s="88"/>
    </row>
    <row r="152" spans="1:27" s="35" customFormat="1" ht="12.75">
      <c r="A152" s="88"/>
      <c r="B152" s="185"/>
      <c r="C152" s="185"/>
      <c r="D152" s="186"/>
      <c r="E152" s="185"/>
      <c r="F152" s="185"/>
      <c r="G152" s="185"/>
      <c r="H152" s="185"/>
      <c r="I152" s="187"/>
      <c r="J152" s="188"/>
      <c r="K152" s="183"/>
      <c r="L152" s="166"/>
      <c r="M152" s="166"/>
      <c r="N152" s="166"/>
      <c r="P152" s="88"/>
      <c r="Q152" s="185"/>
      <c r="R152" s="185"/>
      <c r="S152" s="186"/>
      <c r="T152" s="185"/>
      <c r="U152" s="185"/>
      <c r="V152" s="185"/>
      <c r="W152" s="185"/>
      <c r="X152" s="187"/>
      <c r="Y152" s="188"/>
      <c r="Z152" s="88"/>
      <c r="AA152" s="88"/>
    </row>
    <row r="153" spans="1:27" s="35" customFormat="1" ht="12.75">
      <c r="A153" s="88"/>
      <c r="B153" s="185"/>
      <c r="C153" s="185"/>
      <c r="D153" s="186"/>
      <c r="E153" s="185"/>
      <c r="F153" s="185"/>
      <c r="G153" s="185"/>
      <c r="H153" s="185"/>
      <c r="I153" s="187"/>
      <c r="J153" s="188"/>
      <c r="K153" s="183"/>
      <c r="L153" s="166"/>
      <c r="M153" s="166"/>
      <c r="N153" s="166"/>
      <c r="P153" s="88"/>
      <c r="Q153" s="185"/>
      <c r="R153" s="185"/>
      <c r="S153" s="186"/>
      <c r="T153" s="185"/>
      <c r="U153" s="185"/>
      <c r="V153" s="185"/>
      <c r="W153" s="185"/>
      <c r="X153" s="187"/>
      <c r="Y153" s="188"/>
      <c r="Z153" s="88"/>
      <c r="AA153" s="88"/>
    </row>
    <row r="154" spans="1:27" s="35" customFormat="1" ht="33.75" customHeight="1">
      <c r="A154" s="88"/>
      <c r="B154" s="185"/>
      <c r="C154" s="185"/>
      <c r="D154" s="186"/>
      <c r="E154" s="185"/>
      <c r="F154" s="185"/>
      <c r="G154" s="185"/>
      <c r="H154" s="185"/>
      <c r="I154" s="187"/>
      <c r="J154" s="188"/>
      <c r="K154" s="183"/>
      <c r="L154" s="166"/>
      <c r="M154" s="166"/>
      <c r="N154" s="166"/>
      <c r="P154" s="88"/>
      <c r="Q154" s="185"/>
      <c r="R154" s="185"/>
      <c r="S154" s="186"/>
      <c r="T154" s="185"/>
      <c r="U154" s="185"/>
      <c r="V154" s="185"/>
      <c r="W154" s="185"/>
      <c r="X154" s="187"/>
      <c r="Y154" s="188"/>
      <c r="Z154" s="88"/>
      <c r="AA154" s="88"/>
    </row>
    <row r="155" spans="1:27" s="35" customFormat="1" ht="12" customHeight="1">
      <c r="A155" s="88"/>
      <c r="B155" s="185"/>
      <c r="C155" s="185"/>
      <c r="D155" s="186"/>
      <c r="E155" s="185"/>
      <c r="F155" s="185"/>
      <c r="G155" s="185"/>
      <c r="H155" s="185"/>
      <c r="I155" s="187"/>
      <c r="J155" s="188"/>
      <c r="K155" s="183"/>
      <c r="L155" s="166"/>
      <c r="M155" s="166"/>
      <c r="N155" s="166"/>
      <c r="P155" s="88"/>
      <c r="Q155" s="185"/>
      <c r="R155" s="185"/>
      <c r="S155" s="186"/>
      <c r="T155" s="185"/>
      <c r="U155" s="185"/>
      <c r="V155" s="185"/>
      <c r="W155" s="185"/>
      <c r="X155" s="187"/>
      <c r="Y155" s="188"/>
      <c r="Z155" s="88"/>
      <c r="AA155" s="88"/>
    </row>
    <row r="156" spans="1:27" s="35" customFormat="1" ht="12.75" hidden="1">
      <c r="A156" s="35" t="s">
        <v>272</v>
      </c>
      <c r="C156" s="88"/>
      <c r="D156" s="88"/>
      <c r="E156" s="88"/>
      <c r="F156" s="88"/>
      <c r="G156" s="88"/>
      <c r="H156" s="88"/>
      <c r="I156" s="88"/>
      <c r="J156" s="188"/>
      <c r="K156" s="183"/>
      <c r="L156" s="166"/>
      <c r="M156" s="166"/>
      <c r="N156" s="166"/>
      <c r="P156" s="88"/>
      <c r="Q156" s="88"/>
      <c r="R156" s="88"/>
      <c r="S156" s="88"/>
      <c r="T156" s="88"/>
      <c r="U156" s="88"/>
      <c r="V156" s="88"/>
      <c r="W156" s="88"/>
      <c r="X156" s="88"/>
      <c r="Y156" s="188"/>
      <c r="Z156" s="88"/>
      <c r="AA156" s="88"/>
    </row>
    <row r="157" spans="3:27" s="35" customFormat="1" ht="12.75" hidden="1">
      <c r="C157" s="88"/>
      <c r="D157" s="88"/>
      <c r="E157" s="88"/>
      <c r="F157" s="88"/>
      <c r="G157" s="88"/>
      <c r="H157" s="88"/>
      <c r="I157" s="88"/>
      <c r="J157" s="188"/>
      <c r="K157" s="183"/>
      <c r="L157" s="166"/>
      <c r="M157" s="166"/>
      <c r="N157" s="166"/>
      <c r="P157" s="88"/>
      <c r="Q157" s="88"/>
      <c r="R157" s="88"/>
      <c r="S157" s="88"/>
      <c r="T157" s="88"/>
      <c r="U157" s="88"/>
      <c r="V157" s="88"/>
      <c r="W157" s="88"/>
      <c r="X157" s="88"/>
      <c r="Y157" s="188"/>
      <c r="Z157" s="88"/>
      <c r="AA157" s="88"/>
    </row>
    <row r="158" spans="3:27" s="35" customFormat="1" ht="12.75" hidden="1">
      <c r="C158" s="88"/>
      <c r="D158" s="88" t="s">
        <v>273</v>
      </c>
      <c r="E158" s="88"/>
      <c r="F158" s="88"/>
      <c r="G158" s="88"/>
      <c r="H158" s="88"/>
      <c r="I158" s="88"/>
      <c r="J158" s="188"/>
      <c r="K158" s="183"/>
      <c r="L158" s="166"/>
      <c r="M158" s="166"/>
      <c r="N158" s="166"/>
      <c r="P158" s="88"/>
      <c r="Q158" s="88"/>
      <c r="R158" s="88"/>
      <c r="S158" s="88"/>
      <c r="T158" s="88"/>
      <c r="U158" s="88"/>
      <c r="V158" s="88"/>
      <c r="W158" s="88"/>
      <c r="X158" s="88"/>
      <c r="Y158" s="188"/>
      <c r="Z158" s="88"/>
      <c r="AA158" s="88"/>
    </row>
    <row r="159" spans="1:27" s="35" customFormat="1" ht="12.75" hidden="1">
      <c r="A159" s="88"/>
      <c r="B159" s="185"/>
      <c r="C159" s="185"/>
      <c r="D159" s="186"/>
      <c r="E159" s="185"/>
      <c r="F159" s="185"/>
      <c r="G159" s="185"/>
      <c r="H159" s="185"/>
      <c r="I159" s="187"/>
      <c r="J159" s="188"/>
      <c r="K159" s="183"/>
      <c r="L159" s="166"/>
      <c r="M159" s="166"/>
      <c r="N159" s="166"/>
      <c r="P159" s="88"/>
      <c r="Q159" s="185"/>
      <c r="R159" s="185"/>
      <c r="S159" s="186"/>
      <c r="T159" s="185"/>
      <c r="U159" s="185"/>
      <c r="V159" s="185"/>
      <c r="W159" s="185"/>
      <c r="X159" s="187"/>
      <c r="Y159" s="188"/>
      <c r="Z159" s="88"/>
      <c r="AA159" s="88"/>
    </row>
    <row r="160" spans="1:27" ht="12.75" hidden="1">
      <c r="A160" s="22" t="s">
        <v>278</v>
      </c>
      <c r="B160" s="23"/>
      <c r="C160" s="22" t="s">
        <v>271</v>
      </c>
      <c r="D160" s="22" t="s">
        <v>4</v>
      </c>
      <c r="E160" s="22" t="s">
        <v>135</v>
      </c>
      <c r="F160" s="22" t="s">
        <v>136</v>
      </c>
      <c r="G160" s="22" t="s">
        <v>270</v>
      </c>
      <c r="H160" s="22" t="s">
        <v>137</v>
      </c>
      <c r="I160" s="177" t="s">
        <v>134</v>
      </c>
      <c r="J160" s="178" t="s">
        <v>4</v>
      </c>
      <c r="K160" s="157"/>
      <c r="L160" s="157"/>
      <c r="M160" s="157"/>
      <c r="N160" s="157"/>
      <c r="P160" s="185"/>
      <c r="Q160" s="146"/>
      <c r="R160" s="185"/>
      <c r="S160" s="185"/>
      <c r="T160" s="185"/>
      <c r="U160" s="185"/>
      <c r="V160" s="185"/>
      <c r="W160" s="185"/>
      <c r="X160" s="214"/>
      <c r="Y160" s="215"/>
      <c r="Z160" s="84"/>
      <c r="AA160" s="84"/>
    </row>
    <row r="161" spans="1:27" ht="12.75" hidden="1">
      <c r="A161" s="223"/>
      <c r="B161" s="23"/>
      <c r="C161" s="13" t="s">
        <v>3</v>
      </c>
      <c r="D161" s="13"/>
      <c r="E161" s="13"/>
      <c r="F161" s="13"/>
      <c r="G161" s="13"/>
      <c r="H161" s="13"/>
      <c r="I161" s="195" t="s">
        <v>12</v>
      </c>
      <c r="J161" s="196"/>
      <c r="K161" s="157"/>
      <c r="L161" s="157"/>
      <c r="M161" s="157"/>
      <c r="N161" s="157"/>
      <c r="P161" s="275"/>
      <c r="Q161" s="146"/>
      <c r="R161" s="185"/>
      <c r="S161" s="185"/>
      <c r="T161" s="185"/>
      <c r="U161" s="185"/>
      <c r="V161" s="185"/>
      <c r="W161" s="185"/>
      <c r="X161" s="214"/>
      <c r="Y161" s="215"/>
      <c r="Z161" s="84"/>
      <c r="AA161" s="84"/>
    </row>
    <row r="162" spans="1:27" ht="12.75" hidden="1">
      <c r="A162" s="158"/>
      <c r="B162" s="23"/>
      <c r="C162" s="23"/>
      <c r="D162" s="155"/>
      <c r="E162" s="23"/>
      <c r="F162" s="23"/>
      <c r="G162" s="23"/>
      <c r="H162" s="23"/>
      <c r="I162" s="154"/>
      <c r="J162" s="155"/>
      <c r="K162" s="155">
        <v>21.16</v>
      </c>
      <c r="L162" s="155">
        <v>19.56</v>
      </c>
      <c r="M162" s="155">
        <v>3.02</v>
      </c>
      <c r="N162" s="155">
        <v>270.05</v>
      </c>
      <c r="P162" s="213"/>
      <c r="Q162" s="146"/>
      <c r="R162" s="146"/>
      <c r="S162" s="205"/>
      <c r="T162" s="146"/>
      <c r="U162" s="146"/>
      <c r="V162" s="146"/>
      <c r="W162" s="146"/>
      <c r="X162" s="206"/>
      <c r="Y162" s="205"/>
      <c r="Z162" s="84"/>
      <c r="AA162" s="84"/>
    </row>
    <row r="163" spans="1:27" ht="12.75" hidden="1">
      <c r="A163" s="173"/>
      <c r="B163" s="23"/>
      <c r="C163" s="23"/>
      <c r="D163" s="155"/>
      <c r="E163" s="23"/>
      <c r="F163" s="23"/>
      <c r="G163" s="23"/>
      <c r="H163" s="23"/>
      <c r="I163" s="167"/>
      <c r="J163" s="155"/>
      <c r="K163" s="155">
        <v>0.71</v>
      </c>
      <c r="L163" s="155">
        <v>5.21</v>
      </c>
      <c r="M163" s="155">
        <v>2.85</v>
      </c>
      <c r="N163" s="155">
        <v>60.86</v>
      </c>
      <c r="P163" s="219"/>
      <c r="Q163" s="146"/>
      <c r="R163" s="146"/>
      <c r="S163" s="205"/>
      <c r="T163" s="146"/>
      <c r="U163" s="146"/>
      <c r="V163" s="146"/>
      <c r="W163" s="146"/>
      <c r="X163" s="207"/>
      <c r="Y163" s="205"/>
      <c r="Z163" s="84"/>
      <c r="AA163" s="84"/>
    </row>
    <row r="164" spans="1:27" ht="12.75" hidden="1">
      <c r="A164" s="158"/>
      <c r="B164" s="23"/>
      <c r="C164" s="23"/>
      <c r="D164" s="155"/>
      <c r="E164" s="23"/>
      <c r="F164" s="23"/>
      <c r="G164" s="23"/>
      <c r="H164" s="23"/>
      <c r="I164" s="160"/>
      <c r="J164" s="161"/>
      <c r="K164" s="161">
        <v>1.48</v>
      </c>
      <c r="L164" s="161">
        <v>0.26</v>
      </c>
      <c r="M164" s="161">
        <v>10.26</v>
      </c>
      <c r="N164" s="161">
        <v>43.4</v>
      </c>
      <c r="P164" s="213"/>
      <c r="Q164" s="146"/>
      <c r="R164" s="146"/>
      <c r="S164" s="205"/>
      <c r="T164" s="146"/>
      <c r="U164" s="146"/>
      <c r="V164" s="146"/>
      <c r="W164" s="146"/>
      <c r="X164" s="210"/>
      <c r="Y164" s="209"/>
      <c r="Z164" s="84"/>
      <c r="AA164" s="84"/>
    </row>
    <row r="165" spans="1:27" ht="12.75" hidden="1">
      <c r="A165" s="162"/>
      <c r="B165" s="23"/>
      <c r="C165" s="23"/>
      <c r="D165" s="155"/>
      <c r="E165" s="23"/>
      <c r="F165" s="23"/>
      <c r="G165" s="23"/>
      <c r="H165" s="23"/>
      <c r="I165" s="160"/>
      <c r="J165" s="161"/>
      <c r="K165" s="161">
        <v>4.54</v>
      </c>
      <c r="L165" s="161">
        <v>4.11</v>
      </c>
      <c r="M165" s="161">
        <v>24.95</v>
      </c>
      <c r="N165" s="161">
        <v>152.16</v>
      </c>
      <c r="P165" s="113"/>
      <c r="Q165" s="146"/>
      <c r="R165" s="146"/>
      <c r="S165" s="205"/>
      <c r="T165" s="146"/>
      <c r="U165" s="146"/>
      <c r="V165" s="146"/>
      <c r="W165" s="146"/>
      <c r="X165" s="210"/>
      <c r="Y165" s="209"/>
      <c r="Z165" s="84"/>
      <c r="AA165" s="84"/>
    </row>
    <row r="166" spans="1:27" ht="12.75" hidden="1">
      <c r="A166" s="157"/>
      <c r="B166" s="23"/>
      <c r="C166" s="23"/>
      <c r="D166" s="155"/>
      <c r="E166" s="23"/>
      <c r="F166" s="23"/>
      <c r="G166" s="23"/>
      <c r="H166" s="23"/>
      <c r="I166" s="23"/>
      <c r="J166" s="155"/>
      <c r="K166" s="155">
        <v>2.34</v>
      </c>
      <c r="L166" s="155">
        <v>4.96</v>
      </c>
      <c r="M166" s="155">
        <v>8.22</v>
      </c>
      <c r="N166" s="155">
        <v>80.35</v>
      </c>
      <c r="P166" s="84"/>
      <c r="Q166" s="146"/>
      <c r="R166" s="146"/>
      <c r="S166" s="205"/>
      <c r="T166" s="146"/>
      <c r="U166" s="146"/>
      <c r="V166" s="146"/>
      <c r="W166" s="146"/>
      <c r="X166" s="146"/>
      <c r="Y166" s="205"/>
      <c r="Z166" s="84"/>
      <c r="AA166" s="84"/>
    </row>
    <row r="167" spans="1:27" s="35" customFormat="1" ht="12.75" hidden="1">
      <c r="A167" s="175"/>
      <c r="B167" s="22"/>
      <c r="C167" s="22"/>
      <c r="D167" s="176"/>
      <c r="E167" s="22"/>
      <c r="F167" s="22"/>
      <c r="G167" s="22"/>
      <c r="H167" s="22"/>
      <c r="I167" s="160"/>
      <c r="J167" s="166"/>
      <c r="K167" s="166">
        <f>SUM(K160:K166)</f>
        <v>30.23</v>
      </c>
      <c r="L167" s="166">
        <f>SUM(L160:L166)</f>
        <v>34.1</v>
      </c>
      <c r="M167" s="166">
        <f>SUM(M160:M166)</f>
        <v>49.3</v>
      </c>
      <c r="N167" s="166">
        <f>SUM(N160:N166)</f>
        <v>606.82</v>
      </c>
      <c r="P167" s="88"/>
      <c r="Q167" s="185"/>
      <c r="R167" s="185"/>
      <c r="S167" s="186"/>
      <c r="T167" s="185"/>
      <c r="U167" s="185"/>
      <c r="V167" s="185"/>
      <c r="W167" s="185"/>
      <c r="X167" s="210"/>
      <c r="Y167" s="188"/>
      <c r="Z167" s="88"/>
      <c r="AA167" s="88"/>
    </row>
    <row r="168" spans="1:27" s="35" customFormat="1" ht="12.75" hidden="1">
      <c r="A168" s="175"/>
      <c r="B168" s="22"/>
      <c r="C168" s="22"/>
      <c r="D168" s="176"/>
      <c r="E168" s="22"/>
      <c r="F168" s="22"/>
      <c r="G168" s="22"/>
      <c r="H168" s="22"/>
      <c r="I168" s="160"/>
      <c r="J168" s="166"/>
      <c r="K168" s="166"/>
      <c r="L168" s="166"/>
      <c r="M168" s="166"/>
      <c r="N168" s="166"/>
      <c r="P168" s="88"/>
      <c r="Q168" s="185"/>
      <c r="R168" s="185"/>
      <c r="S168" s="186"/>
      <c r="T168" s="185"/>
      <c r="U168" s="185"/>
      <c r="V168" s="185"/>
      <c r="W168" s="185"/>
      <c r="X168" s="210"/>
      <c r="Y168" s="188"/>
      <c r="Z168" s="88"/>
      <c r="AA168" s="88"/>
    </row>
    <row r="169" spans="1:27" ht="12.75" hidden="1">
      <c r="A169" s="22" t="s">
        <v>279</v>
      </c>
      <c r="B169" s="23"/>
      <c r="C169" s="23"/>
      <c r="D169" s="155"/>
      <c r="E169" s="23"/>
      <c r="F169" s="23"/>
      <c r="G169" s="23"/>
      <c r="H169" s="23"/>
      <c r="I169" s="165"/>
      <c r="J169" s="166"/>
      <c r="K169" s="166"/>
      <c r="L169" s="166"/>
      <c r="M169" s="166"/>
      <c r="N169" s="166"/>
      <c r="P169" s="185"/>
      <c r="Q169" s="146"/>
      <c r="R169" s="146"/>
      <c r="S169" s="205"/>
      <c r="T169" s="146"/>
      <c r="U169" s="146"/>
      <c r="V169" s="146"/>
      <c r="W169" s="146"/>
      <c r="X169" s="187"/>
      <c r="Y169" s="188"/>
      <c r="Z169" s="84"/>
      <c r="AA169" s="84"/>
    </row>
    <row r="170" spans="1:27" ht="12.75" hidden="1">
      <c r="A170" s="158" t="s">
        <v>231</v>
      </c>
      <c r="B170" s="159" t="s">
        <v>232</v>
      </c>
      <c r="C170" s="160">
        <v>75</v>
      </c>
      <c r="D170" s="161">
        <v>1.55</v>
      </c>
      <c r="E170" s="161">
        <v>18.39</v>
      </c>
      <c r="F170" s="161">
        <v>10.85</v>
      </c>
      <c r="G170" s="161">
        <v>5.38</v>
      </c>
      <c r="H170" s="161">
        <v>191.64</v>
      </c>
      <c r="I170" s="160">
        <v>100</v>
      </c>
      <c r="J170" s="161">
        <v>2.15</v>
      </c>
      <c r="K170" s="161">
        <v>24.52</v>
      </c>
      <c r="L170" s="161">
        <v>14.46</v>
      </c>
      <c r="M170" s="161">
        <v>7.17</v>
      </c>
      <c r="N170" s="161">
        <v>255.52</v>
      </c>
      <c r="P170" s="213"/>
      <c r="Q170" s="208"/>
      <c r="R170" s="210"/>
      <c r="S170" s="209"/>
      <c r="T170" s="209"/>
      <c r="U170" s="209"/>
      <c r="V170" s="209"/>
      <c r="W170" s="209"/>
      <c r="X170" s="210"/>
      <c r="Y170" s="209"/>
      <c r="Z170" s="84"/>
      <c r="AA170" s="84"/>
    </row>
    <row r="171" spans="1:27" ht="12.75" hidden="1">
      <c r="A171" s="152" t="s">
        <v>152</v>
      </c>
      <c r="B171" s="153" t="s">
        <v>153</v>
      </c>
      <c r="C171" s="167" t="s">
        <v>154</v>
      </c>
      <c r="D171" s="155">
        <v>0.15</v>
      </c>
      <c r="E171" s="155">
        <v>0.71</v>
      </c>
      <c r="F171" s="155">
        <v>5.21</v>
      </c>
      <c r="G171" s="155">
        <v>2.85</v>
      </c>
      <c r="H171" s="155">
        <v>60.86</v>
      </c>
      <c r="I171" s="167" t="s">
        <v>247</v>
      </c>
      <c r="J171" s="155">
        <v>0.15</v>
      </c>
      <c r="K171" s="155">
        <v>0.95</v>
      </c>
      <c r="L171" s="155">
        <v>6.95</v>
      </c>
      <c r="M171" s="155">
        <v>3.8</v>
      </c>
      <c r="N171" s="155">
        <v>81.14</v>
      </c>
      <c r="P171" s="212"/>
      <c r="Q171" s="211"/>
      <c r="R171" s="207"/>
      <c r="S171" s="205"/>
      <c r="T171" s="205"/>
      <c r="U171" s="205"/>
      <c r="V171" s="205"/>
      <c r="W171" s="205"/>
      <c r="X171" s="207"/>
      <c r="Y171" s="205"/>
      <c r="Z171" s="84"/>
      <c r="AA171" s="84"/>
    </row>
    <row r="172" spans="1:27" ht="12.75" hidden="1">
      <c r="A172" s="157" t="s">
        <v>171</v>
      </c>
      <c r="B172" s="23" t="s">
        <v>172</v>
      </c>
      <c r="C172" s="23">
        <v>75</v>
      </c>
      <c r="D172" s="155">
        <v>0.15</v>
      </c>
      <c r="E172" s="155">
        <v>1.72</v>
      </c>
      <c r="F172" s="155">
        <v>0.35</v>
      </c>
      <c r="G172" s="155">
        <v>12.77</v>
      </c>
      <c r="H172" s="155">
        <v>60.45</v>
      </c>
      <c r="I172" s="23">
        <v>75</v>
      </c>
      <c r="J172" s="155">
        <v>0.15</v>
      </c>
      <c r="K172" s="155">
        <v>1.72</v>
      </c>
      <c r="L172" s="155">
        <v>0.35</v>
      </c>
      <c r="M172" s="155">
        <v>12.77</v>
      </c>
      <c r="N172" s="155">
        <v>60.45</v>
      </c>
      <c r="P172" s="84"/>
      <c r="Q172" s="146"/>
      <c r="R172" s="146"/>
      <c r="S172" s="205"/>
      <c r="T172" s="205"/>
      <c r="U172" s="205"/>
      <c r="V172" s="205"/>
      <c r="W172" s="205"/>
      <c r="X172" s="146"/>
      <c r="Y172" s="205"/>
      <c r="Z172" s="84"/>
      <c r="AA172" s="84"/>
    </row>
    <row r="173" spans="1:27" ht="12.75" hidden="1">
      <c r="A173" s="162" t="s">
        <v>233</v>
      </c>
      <c r="B173" s="159" t="s">
        <v>234</v>
      </c>
      <c r="C173" s="159">
        <v>100</v>
      </c>
      <c r="D173" s="161">
        <v>0.35</v>
      </c>
      <c r="E173" s="161">
        <v>1.17</v>
      </c>
      <c r="F173" s="161">
        <v>0.2</v>
      </c>
      <c r="G173" s="161">
        <v>6.18</v>
      </c>
      <c r="H173" s="161">
        <v>24.84</v>
      </c>
      <c r="I173" s="159">
        <v>100</v>
      </c>
      <c r="J173" s="161">
        <v>0.35</v>
      </c>
      <c r="K173" s="161">
        <v>1.17</v>
      </c>
      <c r="L173" s="161">
        <v>0.2</v>
      </c>
      <c r="M173" s="161">
        <v>6.18</v>
      </c>
      <c r="N173" s="161">
        <v>24.84</v>
      </c>
      <c r="P173" s="113"/>
      <c r="Q173" s="208"/>
      <c r="R173" s="208"/>
      <c r="S173" s="209"/>
      <c r="T173" s="209"/>
      <c r="U173" s="209"/>
      <c r="V173" s="209"/>
      <c r="W173" s="209"/>
      <c r="X173" s="208"/>
      <c r="Y173" s="209"/>
      <c r="Z173" s="84"/>
      <c r="AA173" s="84"/>
    </row>
    <row r="174" spans="1:27" ht="12.75" hidden="1">
      <c r="A174" s="162" t="s">
        <v>38</v>
      </c>
      <c r="B174" s="159"/>
      <c r="C174" s="159">
        <v>200</v>
      </c>
      <c r="D174" s="161">
        <v>0.6</v>
      </c>
      <c r="E174" s="161">
        <v>0.76</v>
      </c>
      <c r="F174" s="161">
        <v>0.1</v>
      </c>
      <c r="G174" s="161">
        <v>24.76</v>
      </c>
      <c r="H174" s="161">
        <v>105</v>
      </c>
      <c r="I174" s="159">
        <v>200</v>
      </c>
      <c r="J174" s="161">
        <v>0.6</v>
      </c>
      <c r="K174" s="161">
        <v>0.76</v>
      </c>
      <c r="L174" s="161">
        <v>0.1</v>
      </c>
      <c r="M174" s="161">
        <v>24.76</v>
      </c>
      <c r="N174" s="161">
        <v>105</v>
      </c>
      <c r="P174" s="113"/>
      <c r="Q174" s="208"/>
      <c r="R174" s="208"/>
      <c r="S174" s="209"/>
      <c r="T174" s="209"/>
      <c r="U174" s="209"/>
      <c r="V174" s="209"/>
      <c r="W174" s="209"/>
      <c r="X174" s="208"/>
      <c r="Y174" s="209"/>
      <c r="Z174" s="84"/>
      <c r="AA174" s="84"/>
    </row>
    <row r="175" spans="1:27" ht="12.75" hidden="1">
      <c r="A175" s="162" t="s">
        <v>147</v>
      </c>
      <c r="B175" s="159"/>
      <c r="C175" s="160">
        <v>150</v>
      </c>
      <c r="D175" s="161">
        <v>0.6</v>
      </c>
      <c r="E175" s="161">
        <v>2.28</v>
      </c>
      <c r="F175" s="161">
        <v>0.9</v>
      </c>
      <c r="G175" s="161">
        <v>41.82</v>
      </c>
      <c r="H175" s="161">
        <v>168</v>
      </c>
      <c r="I175" s="160">
        <v>200</v>
      </c>
      <c r="J175" s="161">
        <v>0.6</v>
      </c>
      <c r="K175" s="161">
        <v>3.04</v>
      </c>
      <c r="L175" s="161">
        <v>1.2</v>
      </c>
      <c r="M175" s="161">
        <v>55.76</v>
      </c>
      <c r="N175" s="161">
        <v>224</v>
      </c>
      <c r="P175" s="113"/>
      <c r="Q175" s="208"/>
      <c r="R175" s="210"/>
      <c r="S175" s="209"/>
      <c r="T175" s="209"/>
      <c r="U175" s="209"/>
      <c r="V175" s="209"/>
      <c r="W175" s="209"/>
      <c r="X175" s="210"/>
      <c r="Y175" s="209"/>
      <c r="Z175" s="84"/>
      <c r="AA175" s="84"/>
    </row>
    <row r="176" spans="1:27" ht="12.75" hidden="1">
      <c r="A176" s="168" t="s">
        <v>148</v>
      </c>
      <c r="B176" s="164"/>
      <c r="C176" s="164"/>
      <c r="D176" s="169">
        <f>SUM(D170:D175)</f>
        <v>3.4</v>
      </c>
      <c r="E176" s="169">
        <f>SUM(E170:E175)</f>
        <v>25.030000000000005</v>
      </c>
      <c r="F176" s="169">
        <f>SUM(F170:F175)</f>
        <v>17.61</v>
      </c>
      <c r="G176" s="169">
        <f>SUM(G170:G175)</f>
        <v>93.75999999999999</v>
      </c>
      <c r="H176" s="169">
        <f>SUM(H170:H175)</f>
        <v>610.79</v>
      </c>
      <c r="I176" s="164"/>
      <c r="J176" s="169">
        <f>SUM(J170:J175)</f>
        <v>4</v>
      </c>
      <c r="K176" s="169">
        <f>SUM(K170:K175)</f>
        <v>32.160000000000004</v>
      </c>
      <c r="L176" s="169">
        <f>SUM(L170:L175)</f>
        <v>23.26</v>
      </c>
      <c r="M176" s="169">
        <f>SUM(M170:M175)</f>
        <v>110.44</v>
      </c>
      <c r="N176" s="169">
        <f>SUM(N170:N175)</f>
        <v>750.95</v>
      </c>
      <c r="P176" s="216"/>
      <c r="Q176" s="193"/>
      <c r="R176" s="193"/>
      <c r="S176" s="194"/>
      <c r="T176" s="194"/>
      <c r="U176" s="194"/>
      <c r="V176" s="194"/>
      <c r="W176" s="194"/>
      <c r="X176" s="193"/>
      <c r="Y176" s="194"/>
      <c r="Z176" s="84"/>
      <c r="AA176" s="84"/>
    </row>
    <row r="177" spans="1:27" ht="12.75" hidden="1">
      <c r="A177" s="168"/>
      <c r="B177" s="164"/>
      <c r="C177" s="164"/>
      <c r="D177" s="169"/>
      <c r="E177" s="169"/>
      <c r="F177" s="169"/>
      <c r="G177" s="169"/>
      <c r="H177" s="169"/>
      <c r="I177" s="164"/>
      <c r="J177" s="169"/>
      <c r="K177" s="169"/>
      <c r="L177" s="169"/>
      <c r="M177" s="169"/>
      <c r="N177" s="169"/>
      <c r="P177" s="216"/>
      <c r="Q177" s="193"/>
      <c r="R177" s="193"/>
      <c r="S177" s="194"/>
      <c r="T177" s="194"/>
      <c r="U177" s="194"/>
      <c r="V177" s="194"/>
      <c r="W177" s="194"/>
      <c r="X177" s="193"/>
      <c r="Y177" s="194"/>
      <c r="Z177" s="84"/>
      <c r="AA177" s="84"/>
    </row>
    <row r="178" spans="1:27" ht="12.75" hidden="1">
      <c r="A178" s="22" t="s">
        <v>280</v>
      </c>
      <c r="B178" s="23"/>
      <c r="C178" s="23"/>
      <c r="D178" s="155"/>
      <c r="E178" s="23"/>
      <c r="F178" s="23"/>
      <c r="G178" s="23"/>
      <c r="H178" s="23"/>
      <c r="I178" s="157"/>
      <c r="J178" s="157"/>
      <c r="K178" s="157"/>
      <c r="L178" s="157"/>
      <c r="M178" s="157"/>
      <c r="N178" s="157"/>
      <c r="P178" s="185"/>
      <c r="Q178" s="146"/>
      <c r="R178" s="146"/>
      <c r="S178" s="205"/>
      <c r="T178" s="146"/>
      <c r="U178" s="146"/>
      <c r="V178" s="146"/>
      <c r="W178" s="146"/>
      <c r="X178" s="84"/>
      <c r="Y178" s="84"/>
      <c r="Z178" s="84"/>
      <c r="AA178" s="84"/>
    </row>
    <row r="179" spans="1:27" ht="12.75" hidden="1">
      <c r="A179" s="152" t="s">
        <v>235</v>
      </c>
      <c r="B179" s="153" t="s">
        <v>236</v>
      </c>
      <c r="C179" s="160">
        <v>50</v>
      </c>
      <c r="D179" s="161">
        <v>1.5</v>
      </c>
      <c r="E179" s="161">
        <v>11.24</v>
      </c>
      <c r="F179" s="161">
        <v>12.59</v>
      </c>
      <c r="G179" s="161">
        <v>2.25</v>
      </c>
      <c r="H179" s="161">
        <v>166.32</v>
      </c>
      <c r="I179" s="160">
        <v>60</v>
      </c>
      <c r="J179" s="161">
        <v>2</v>
      </c>
      <c r="K179" s="161">
        <v>13.49</v>
      </c>
      <c r="L179" s="161">
        <v>15.11</v>
      </c>
      <c r="M179" s="161">
        <v>2.7</v>
      </c>
      <c r="N179" s="161">
        <v>199.58</v>
      </c>
      <c r="P179" s="212"/>
      <c r="Q179" s="211"/>
      <c r="R179" s="210"/>
      <c r="S179" s="209"/>
      <c r="T179" s="209"/>
      <c r="U179" s="209"/>
      <c r="V179" s="209"/>
      <c r="W179" s="209"/>
      <c r="X179" s="210"/>
      <c r="Y179" s="209"/>
      <c r="Z179" s="84"/>
      <c r="AA179" s="84"/>
    </row>
    <row r="180" spans="1:27" ht="12.75" hidden="1">
      <c r="A180" s="173" t="s">
        <v>152</v>
      </c>
      <c r="B180" s="174" t="s">
        <v>153</v>
      </c>
      <c r="C180" s="170" t="s">
        <v>161</v>
      </c>
      <c r="D180" s="161">
        <v>0.15</v>
      </c>
      <c r="E180" s="161">
        <v>0.47</v>
      </c>
      <c r="F180" s="161">
        <v>3.48</v>
      </c>
      <c r="G180" s="161">
        <v>1.9</v>
      </c>
      <c r="H180" s="161">
        <v>40.57</v>
      </c>
      <c r="I180" s="170" t="s">
        <v>161</v>
      </c>
      <c r="J180" s="161">
        <v>0.15</v>
      </c>
      <c r="K180" s="161">
        <v>0.47</v>
      </c>
      <c r="L180" s="161">
        <v>3.48</v>
      </c>
      <c r="M180" s="161">
        <v>1.9</v>
      </c>
      <c r="N180" s="161">
        <v>40.57</v>
      </c>
      <c r="P180" s="219"/>
      <c r="Q180" s="217"/>
      <c r="R180" s="218"/>
      <c r="S180" s="209"/>
      <c r="T180" s="209"/>
      <c r="U180" s="209"/>
      <c r="V180" s="209"/>
      <c r="W180" s="209"/>
      <c r="X180" s="218"/>
      <c r="Y180" s="209"/>
      <c r="Z180" s="84"/>
      <c r="AA180" s="84"/>
    </row>
    <row r="181" spans="1:27" ht="12.75" hidden="1">
      <c r="A181" s="157" t="s">
        <v>171</v>
      </c>
      <c r="B181" s="23" t="s">
        <v>172</v>
      </c>
      <c r="C181" s="23">
        <v>75</v>
      </c>
      <c r="D181" s="155">
        <v>0.15</v>
      </c>
      <c r="E181" s="155">
        <v>1.72</v>
      </c>
      <c r="F181" s="155">
        <v>0.35</v>
      </c>
      <c r="G181" s="155">
        <v>12.77</v>
      </c>
      <c r="H181" s="155">
        <v>60.45</v>
      </c>
      <c r="I181" s="23">
        <v>75</v>
      </c>
      <c r="J181" s="155">
        <v>0.15</v>
      </c>
      <c r="K181" s="155">
        <v>1.72</v>
      </c>
      <c r="L181" s="155">
        <v>0.35</v>
      </c>
      <c r="M181" s="155">
        <v>12.77</v>
      </c>
      <c r="N181" s="155">
        <v>60.45</v>
      </c>
      <c r="P181" s="84"/>
      <c r="Q181" s="146"/>
      <c r="R181" s="146"/>
      <c r="S181" s="205"/>
      <c r="T181" s="205"/>
      <c r="U181" s="205"/>
      <c r="V181" s="205"/>
      <c r="W181" s="205"/>
      <c r="X181" s="146"/>
      <c r="Y181" s="205"/>
      <c r="Z181" s="84"/>
      <c r="AA181" s="84"/>
    </row>
    <row r="182" spans="1:27" ht="12.75" hidden="1">
      <c r="A182" s="152" t="s">
        <v>237</v>
      </c>
      <c r="B182" s="153" t="s">
        <v>238</v>
      </c>
      <c r="C182" s="23">
        <v>100</v>
      </c>
      <c r="D182" s="155">
        <v>0.3</v>
      </c>
      <c r="E182" s="155">
        <v>1.05</v>
      </c>
      <c r="F182" s="155">
        <v>0.27</v>
      </c>
      <c r="G182" s="155">
        <v>5.23</v>
      </c>
      <c r="H182" s="155">
        <v>22.39</v>
      </c>
      <c r="I182" s="23">
        <v>100</v>
      </c>
      <c r="J182" s="155">
        <v>0.3</v>
      </c>
      <c r="K182" s="155">
        <v>1.05</v>
      </c>
      <c r="L182" s="155">
        <v>0.27</v>
      </c>
      <c r="M182" s="155">
        <v>5.23</v>
      </c>
      <c r="N182" s="155">
        <v>22.39</v>
      </c>
      <c r="P182" s="212"/>
      <c r="Q182" s="211"/>
      <c r="R182" s="146"/>
      <c r="S182" s="205"/>
      <c r="T182" s="205"/>
      <c r="U182" s="205"/>
      <c r="V182" s="205"/>
      <c r="W182" s="205"/>
      <c r="X182" s="146"/>
      <c r="Y182" s="205"/>
      <c r="Z182" s="84"/>
      <c r="AA182" s="84"/>
    </row>
    <row r="183" spans="1:27" ht="12.75" hidden="1">
      <c r="A183" s="162" t="s">
        <v>38</v>
      </c>
      <c r="B183" s="159"/>
      <c r="C183" s="159">
        <v>200</v>
      </c>
      <c r="D183" s="161">
        <v>0.6</v>
      </c>
      <c r="E183" s="161">
        <v>0.76</v>
      </c>
      <c r="F183" s="161">
        <v>0.1</v>
      </c>
      <c r="G183" s="161">
        <v>24.76</v>
      </c>
      <c r="H183" s="161">
        <v>105</v>
      </c>
      <c r="I183" s="159">
        <v>200</v>
      </c>
      <c r="J183" s="161">
        <v>0.6</v>
      </c>
      <c r="K183" s="161">
        <v>0.76</v>
      </c>
      <c r="L183" s="161">
        <v>0.1</v>
      </c>
      <c r="M183" s="161">
        <v>24.76</v>
      </c>
      <c r="N183" s="161">
        <v>105</v>
      </c>
      <c r="P183" s="113"/>
      <c r="Q183" s="208"/>
      <c r="R183" s="208"/>
      <c r="S183" s="209"/>
      <c r="T183" s="209"/>
      <c r="U183" s="209"/>
      <c r="V183" s="209"/>
      <c r="W183" s="209"/>
      <c r="X183" s="208"/>
      <c r="Y183" s="209"/>
      <c r="Z183" s="84"/>
      <c r="AA183" s="84"/>
    </row>
    <row r="184" spans="1:27" ht="12.75" hidden="1">
      <c r="A184" s="162" t="s">
        <v>147</v>
      </c>
      <c r="B184" s="159"/>
      <c r="C184" s="160">
        <v>150</v>
      </c>
      <c r="D184" s="161">
        <v>0.6</v>
      </c>
      <c r="E184" s="161">
        <v>2.28</v>
      </c>
      <c r="F184" s="161">
        <v>0.9</v>
      </c>
      <c r="G184" s="161">
        <v>41.82</v>
      </c>
      <c r="H184" s="161">
        <v>168</v>
      </c>
      <c r="I184" s="160">
        <v>150</v>
      </c>
      <c r="J184" s="161">
        <v>0.6</v>
      </c>
      <c r="K184" s="161">
        <v>2.28</v>
      </c>
      <c r="L184" s="161">
        <v>0.9</v>
      </c>
      <c r="M184" s="161">
        <v>41.82</v>
      </c>
      <c r="N184" s="161">
        <v>168</v>
      </c>
      <c r="P184" s="113"/>
      <c r="Q184" s="208"/>
      <c r="R184" s="210"/>
      <c r="S184" s="209"/>
      <c r="T184" s="209"/>
      <c r="U184" s="209"/>
      <c r="V184" s="209"/>
      <c r="W184" s="209"/>
      <c r="X184" s="210"/>
      <c r="Y184" s="209"/>
      <c r="Z184" s="84"/>
      <c r="AA184" s="84"/>
    </row>
    <row r="185" spans="1:27" ht="12.75" hidden="1">
      <c r="A185" s="162" t="s">
        <v>239</v>
      </c>
      <c r="B185" s="159"/>
      <c r="C185" s="160">
        <v>20</v>
      </c>
      <c r="D185" s="161">
        <v>0.1</v>
      </c>
      <c r="E185" s="161">
        <v>1.1</v>
      </c>
      <c r="F185" s="161">
        <v>3.82</v>
      </c>
      <c r="G185" s="161">
        <v>9.99</v>
      </c>
      <c r="H185" s="161">
        <v>78.85</v>
      </c>
      <c r="I185" s="160">
        <v>40</v>
      </c>
      <c r="J185" s="161">
        <v>0.2</v>
      </c>
      <c r="K185" s="161">
        <v>2.2</v>
      </c>
      <c r="L185" s="161">
        <v>7.64</v>
      </c>
      <c r="M185" s="161">
        <v>19.98</v>
      </c>
      <c r="N185" s="161">
        <v>157.7</v>
      </c>
      <c r="P185" s="113"/>
      <c r="Q185" s="208"/>
      <c r="R185" s="210"/>
      <c r="S185" s="209"/>
      <c r="T185" s="209"/>
      <c r="U185" s="209"/>
      <c r="V185" s="209"/>
      <c r="W185" s="209"/>
      <c r="X185" s="210"/>
      <c r="Y185" s="209"/>
      <c r="Z185" s="84"/>
      <c r="AA185" s="84"/>
    </row>
    <row r="186" spans="1:27" ht="12.75" hidden="1">
      <c r="A186" s="163" t="s">
        <v>148</v>
      </c>
      <c r="B186" s="164"/>
      <c r="C186" s="165"/>
      <c r="D186" s="166">
        <f>SUM(D179:D185)</f>
        <v>3.4</v>
      </c>
      <c r="E186" s="166">
        <f>SUM(E179:E185)</f>
        <v>18.620000000000005</v>
      </c>
      <c r="F186" s="166">
        <f>SUM(F179:F185)</f>
        <v>21.51</v>
      </c>
      <c r="G186" s="166">
        <f>SUM(G179:G185)</f>
        <v>98.72</v>
      </c>
      <c r="H186" s="166">
        <f>SUM(H179:H185)</f>
        <v>641.58</v>
      </c>
      <c r="I186" s="164"/>
      <c r="J186" s="169">
        <f>SUM(J179:J185)</f>
        <v>4</v>
      </c>
      <c r="K186" s="169">
        <f>SUM(K179:K185)</f>
        <v>21.970000000000002</v>
      </c>
      <c r="L186" s="169">
        <f>SUM(L179:L185)</f>
        <v>27.85</v>
      </c>
      <c r="M186" s="169">
        <f>SUM(M179:M185)</f>
        <v>109.16000000000001</v>
      </c>
      <c r="N186" s="169">
        <f>SUM(N179:N185)</f>
        <v>753.69</v>
      </c>
      <c r="P186" s="192"/>
      <c r="Q186" s="193"/>
      <c r="R186" s="187"/>
      <c r="S186" s="188"/>
      <c r="T186" s="188"/>
      <c r="U186" s="188"/>
      <c r="V186" s="188"/>
      <c r="W186" s="188"/>
      <c r="X186" s="193"/>
      <c r="Y186" s="194"/>
      <c r="Z186" s="84"/>
      <c r="AA186" s="84"/>
    </row>
    <row r="187" spans="1:27" ht="12.75" hidden="1">
      <c r="A187" s="163"/>
      <c r="B187" s="164"/>
      <c r="C187" s="165"/>
      <c r="D187" s="166"/>
      <c r="E187" s="166"/>
      <c r="F187" s="166"/>
      <c r="G187" s="166"/>
      <c r="H187" s="166"/>
      <c r="I187" s="164"/>
      <c r="J187" s="169"/>
      <c r="K187" s="169"/>
      <c r="L187" s="169"/>
      <c r="M187" s="169"/>
      <c r="N187" s="169"/>
      <c r="P187" s="192"/>
      <c r="Q187" s="193"/>
      <c r="R187" s="187"/>
      <c r="S187" s="188"/>
      <c r="T187" s="188"/>
      <c r="U187" s="188"/>
      <c r="V187" s="188"/>
      <c r="W187" s="188"/>
      <c r="X187" s="193"/>
      <c r="Y187" s="194"/>
      <c r="Z187" s="84"/>
      <c r="AA187" s="84"/>
    </row>
    <row r="188" spans="1:27" ht="12.75" hidden="1">
      <c r="A188" s="22" t="s">
        <v>281</v>
      </c>
      <c r="B188" s="23"/>
      <c r="C188" s="23"/>
      <c r="D188" s="155"/>
      <c r="E188" s="23"/>
      <c r="F188" s="23"/>
      <c r="G188" s="23"/>
      <c r="H188" s="23"/>
      <c r="I188" s="157"/>
      <c r="J188" s="157"/>
      <c r="K188" s="157"/>
      <c r="L188" s="157"/>
      <c r="M188" s="157"/>
      <c r="N188" s="157"/>
      <c r="P188" s="185"/>
      <c r="Q188" s="146"/>
      <c r="R188" s="146"/>
      <c r="S188" s="205"/>
      <c r="T188" s="146"/>
      <c r="U188" s="146"/>
      <c r="V188" s="146"/>
      <c r="W188" s="146"/>
      <c r="X188" s="84"/>
      <c r="Y188" s="84"/>
      <c r="Z188" s="84"/>
      <c r="AA188" s="84"/>
    </row>
    <row r="189" spans="1:27" ht="12.75" hidden="1">
      <c r="A189" s="171" t="s">
        <v>240</v>
      </c>
      <c r="B189" s="172" t="s">
        <v>241</v>
      </c>
      <c r="C189" s="160">
        <v>150</v>
      </c>
      <c r="D189" s="161">
        <v>2.05</v>
      </c>
      <c r="E189" s="161">
        <v>16.66</v>
      </c>
      <c r="F189" s="161">
        <v>15.96</v>
      </c>
      <c r="G189" s="161">
        <v>27.42</v>
      </c>
      <c r="H189" s="161">
        <v>317.31</v>
      </c>
      <c r="I189" s="160">
        <v>200</v>
      </c>
      <c r="J189" s="161">
        <v>2.6</v>
      </c>
      <c r="K189" s="161">
        <v>22.21</v>
      </c>
      <c r="L189" s="161">
        <v>21.29</v>
      </c>
      <c r="M189" s="161">
        <v>36.56</v>
      </c>
      <c r="N189" s="161">
        <v>423.08</v>
      </c>
      <c r="P189" s="221"/>
      <c r="Q189" s="220"/>
      <c r="R189" s="210"/>
      <c r="S189" s="209"/>
      <c r="T189" s="209"/>
      <c r="U189" s="209"/>
      <c r="V189" s="209"/>
      <c r="W189" s="209"/>
      <c r="X189" s="210"/>
      <c r="Y189" s="209"/>
      <c r="Z189" s="84"/>
      <c r="AA189" s="84"/>
    </row>
    <row r="190" spans="1:27" ht="12.75" hidden="1">
      <c r="A190" s="162" t="s">
        <v>188</v>
      </c>
      <c r="B190" s="159" t="s">
        <v>189</v>
      </c>
      <c r="C190" s="160">
        <v>30</v>
      </c>
      <c r="D190" s="161">
        <v>0.15</v>
      </c>
      <c r="E190" s="161">
        <v>0.72</v>
      </c>
      <c r="F190" s="161">
        <v>9</v>
      </c>
      <c r="G190" s="161">
        <v>0.93</v>
      </c>
      <c r="H190" s="161">
        <v>87.9</v>
      </c>
      <c r="I190" s="160">
        <v>40</v>
      </c>
      <c r="J190" s="161">
        <v>0.2</v>
      </c>
      <c r="K190" s="161">
        <v>0.96</v>
      </c>
      <c r="L190" s="161">
        <v>12</v>
      </c>
      <c r="M190" s="161">
        <v>1.24</v>
      </c>
      <c r="N190" s="161">
        <v>117.2</v>
      </c>
      <c r="P190" s="113"/>
      <c r="Q190" s="208"/>
      <c r="R190" s="210"/>
      <c r="S190" s="209"/>
      <c r="T190" s="209"/>
      <c r="U190" s="209"/>
      <c r="V190" s="209"/>
      <c r="W190" s="209"/>
      <c r="X190" s="210"/>
      <c r="Y190" s="209"/>
      <c r="Z190" s="84"/>
      <c r="AA190" s="84"/>
    </row>
    <row r="191" spans="1:27" ht="12.75" hidden="1">
      <c r="A191" s="162" t="s">
        <v>38</v>
      </c>
      <c r="B191" s="159"/>
      <c r="C191" s="159">
        <v>200</v>
      </c>
      <c r="D191" s="161">
        <v>0.6</v>
      </c>
      <c r="E191" s="161">
        <v>0.76</v>
      </c>
      <c r="F191" s="161">
        <v>0.1</v>
      </c>
      <c r="G191" s="161">
        <v>24.76</v>
      </c>
      <c r="H191" s="161">
        <v>105</v>
      </c>
      <c r="I191" s="159">
        <v>200</v>
      </c>
      <c r="J191" s="161">
        <v>0.6</v>
      </c>
      <c r="K191" s="161">
        <v>0.76</v>
      </c>
      <c r="L191" s="161">
        <v>0.1</v>
      </c>
      <c r="M191" s="161">
        <v>24.76</v>
      </c>
      <c r="N191" s="161">
        <v>105</v>
      </c>
      <c r="P191" s="113"/>
      <c r="Q191" s="208"/>
      <c r="R191" s="208"/>
      <c r="S191" s="209"/>
      <c r="T191" s="209"/>
      <c r="U191" s="209"/>
      <c r="V191" s="209"/>
      <c r="W191" s="209"/>
      <c r="X191" s="208"/>
      <c r="Y191" s="209"/>
      <c r="Z191" s="84"/>
      <c r="AA191" s="84"/>
    </row>
    <row r="192" spans="1:27" ht="12.75" hidden="1">
      <c r="A192" s="162" t="s">
        <v>147</v>
      </c>
      <c r="B192" s="159"/>
      <c r="C192" s="160">
        <v>150</v>
      </c>
      <c r="D192" s="161">
        <v>0.6</v>
      </c>
      <c r="E192" s="161">
        <v>2.28</v>
      </c>
      <c r="F192" s="161">
        <v>0.9</v>
      </c>
      <c r="G192" s="161">
        <v>41.82</v>
      </c>
      <c r="H192" s="161">
        <v>168</v>
      </c>
      <c r="I192" s="160">
        <v>150</v>
      </c>
      <c r="J192" s="161">
        <v>0.6</v>
      </c>
      <c r="K192" s="161">
        <v>2.28</v>
      </c>
      <c r="L192" s="161">
        <v>0.9</v>
      </c>
      <c r="M192" s="161">
        <v>41.82</v>
      </c>
      <c r="N192" s="161">
        <v>168</v>
      </c>
      <c r="P192" s="113"/>
      <c r="Q192" s="208"/>
      <c r="R192" s="210"/>
      <c r="S192" s="209"/>
      <c r="T192" s="209"/>
      <c r="U192" s="209"/>
      <c r="V192" s="209"/>
      <c r="W192" s="209"/>
      <c r="X192" s="210"/>
      <c r="Y192" s="209"/>
      <c r="Z192" s="84"/>
      <c r="AA192" s="84"/>
    </row>
    <row r="193" spans="1:27" ht="12.75" hidden="1">
      <c r="A193" s="168" t="s">
        <v>148</v>
      </c>
      <c r="B193" s="164"/>
      <c r="C193" s="164"/>
      <c r="D193" s="169">
        <f>SUM(D189:D192)</f>
        <v>3.4</v>
      </c>
      <c r="E193" s="169">
        <f>SUM(E189:E192)</f>
        <v>20.42</v>
      </c>
      <c r="F193" s="169">
        <f>SUM(F189:F192)</f>
        <v>25.96</v>
      </c>
      <c r="G193" s="169">
        <f>SUM(G189:G192)</f>
        <v>94.93</v>
      </c>
      <c r="H193" s="169">
        <f>SUM(H189:H192)</f>
        <v>678.21</v>
      </c>
      <c r="I193" s="164"/>
      <c r="J193" s="169">
        <f>SUM(J189:J192)</f>
        <v>4</v>
      </c>
      <c r="K193" s="169">
        <f>SUM(K189:K192)</f>
        <v>26.210000000000004</v>
      </c>
      <c r="L193" s="169">
        <f>SUM(L189:L192)</f>
        <v>34.29</v>
      </c>
      <c r="M193" s="169">
        <f>SUM(M189:M192)</f>
        <v>104.38</v>
      </c>
      <c r="N193" s="169">
        <f>SUM(N189:N192)</f>
        <v>813.28</v>
      </c>
      <c r="P193" s="216"/>
      <c r="Q193" s="193"/>
      <c r="R193" s="193"/>
      <c r="S193" s="194"/>
      <c r="T193" s="194"/>
      <c r="U193" s="194"/>
      <c r="V193" s="194"/>
      <c r="W193" s="194"/>
      <c r="X193" s="193"/>
      <c r="Y193" s="194"/>
      <c r="Z193" s="84"/>
      <c r="AA193" s="84"/>
    </row>
    <row r="194" spans="1:27" ht="12.75" hidden="1">
      <c r="A194" s="168"/>
      <c r="B194" s="164"/>
      <c r="C194" s="164"/>
      <c r="D194" s="169"/>
      <c r="E194" s="169"/>
      <c r="F194" s="169"/>
      <c r="G194" s="169"/>
      <c r="H194" s="169"/>
      <c r="I194" s="164"/>
      <c r="J194" s="169"/>
      <c r="K194" s="169"/>
      <c r="L194" s="169"/>
      <c r="M194" s="169"/>
      <c r="N194" s="169"/>
      <c r="P194" s="216"/>
      <c r="Q194" s="193"/>
      <c r="R194" s="193"/>
      <c r="S194" s="194"/>
      <c r="T194" s="194"/>
      <c r="U194" s="194"/>
      <c r="V194" s="194"/>
      <c r="W194" s="194"/>
      <c r="X194" s="193"/>
      <c r="Y194" s="194"/>
      <c r="Z194" s="84"/>
      <c r="AA194" s="84"/>
    </row>
    <row r="195" spans="1:27" ht="12.75" hidden="1">
      <c r="A195" s="22" t="s">
        <v>282</v>
      </c>
      <c r="B195" s="23"/>
      <c r="C195" s="23"/>
      <c r="D195" s="155"/>
      <c r="E195" s="23"/>
      <c r="F195" s="23"/>
      <c r="G195" s="23"/>
      <c r="H195" s="23"/>
      <c r="I195" s="157"/>
      <c r="J195" s="157"/>
      <c r="K195" s="157"/>
      <c r="L195" s="157"/>
      <c r="M195" s="157"/>
      <c r="N195" s="157"/>
      <c r="P195" s="185"/>
      <c r="Q195" s="146"/>
      <c r="R195" s="146"/>
      <c r="S195" s="205"/>
      <c r="T195" s="146"/>
      <c r="U195" s="146"/>
      <c r="V195" s="146"/>
      <c r="W195" s="146"/>
      <c r="X195" s="84"/>
      <c r="Y195" s="84"/>
      <c r="Z195" s="84"/>
      <c r="AA195" s="84"/>
    </row>
    <row r="196" spans="1:27" ht="12.75" hidden="1">
      <c r="A196" s="157" t="s">
        <v>227</v>
      </c>
      <c r="B196" s="159" t="s">
        <v>243</v>
      </c>
      <c r="C196" s="154">
        <v>75</v>
      </c>
      <c r="D196" s="155">
        <v>1.88</v>
      </c>
      <c r="E196" s="155">
        <v>7</v>
      </c>
      <c r="F196" s="155">
        <v>35.08</v>
      </c>
      <c r="G196" s="155">
        <v>9.03</v>
      </c>
      <c r="H196" s="155">
        <v>374.65</v>
      </c>
      <c r="I196" s="154">
        <v>100</v>
      </c>
      <c r="J196" s="155">
        <v>2.41</v>
      </c>
      <c r="K196" s="155">
        <v>9.34</v>
      </c>
      <c r="L196" s="155">
        <v>46.78</v>
      </c>
      <c r="M196" s="155">
        <v>12.04</v>
      </c>
      <c r="N196" s="155">
        <v>499.53</v>
      </c>
      <c r="P196" s="84"/>
      <c r="Q196" s="208"/>
      <c r="R196" s="206"/>
      <c r="S196" s="205"/>
      <c r="T196" s="205"/>
      <c r="U196" s="205"/>
      <c r="V196" s="205"/>
      <c r="W196" s="205"/>
      <c r="X196" s="206"/>
      <c r="Y196" s="205"/>
      <c r="Z196" s="84"/>
      <c r="AA196" s="84"/>
    </row>
    <row r="197" spans="1:27" ht="13.5" customHeight="1" hidden="1">
      <c r="A197" s="157" t="s">
        <v>152</v>
      </c>
      <c r="B197" s="174" t="s">
        <v>153</v>
      </c>
      <c r="C197" s="170" t="s">
        <v>154</v>
      </c>
      <c r="D197" s="161">
        <v>0.13</v>
      </c>
      <c r="E197" s="161">
        <v>0.47</v>
      </c>
      <c r="F197" s="161">
        <v>3.48</v>
      </c>
      <c r="G197" s="161">
        <v>1.9</v>
      </c>
      <c r="H197" s="161">
        <v>40.57</v>
      </c>
      <c r="I197" s="167" t="s">
        <v>154</v>
      </c>
      <c r="J197" s="155">
        <v>0.15</v>
      </c>
      <c r="K197" s="155">
        <v>0.71</v>
      </c>
      <c r="L197" s="155">
        <v>5.21</v>
      </c>
      <c r="M197" s="155">
        <v>2.85</v>
      </c>
      <c r="N197" s="155">
        <v>60.86</v>
      </c>
      <c r="P197" s="84"/>
      <c r="Q197" s="217"/>
      <c r="R197" s="218"/>
      <c r="S197" s="209"/>
      <c r="T197" s="209"/>
      <c r="U197" s="209"/>
      <c r="V197" s="209"/>
      <c r="W197" s="209"/>
      <c r="X197" s="207"/>
      <c r="Y197" s="205"/>
      <c r="Z197" s="84"/>
      <c r="AA197" s="84"/>
    </row>
    <row r="198" spans="1:27" ht="12.75" hidden="1">
      <c r="A198" s="157" t="s">
        <v>141</v>
      </c>
      <c r="B198" s="159" t="s">
        <v>158</v>
      </c>
      <c r="C198" s="154">
        <v>20</v>
      </c>
      <c r="D198" s="155">
        <v>0.05</v>
      </c>
      <c r="E198" s="155">
        <v>2.8</v>
      </c>
      <c r="F198" s="155"/>
      <c r="G198" s="155">
        <v>1.3</v>
      </c>
      <c r="H198" s="155">
        <v>16</v>
      </c>
      <c r="I198" s="154">
        <v>20</v>
      </c>
      <c r="J198" s="155">
        <v>0.05</v>
      </c>
      <c r="K198" s="155">
        <v>2.8</v>
      </c>
      <c r="L198" s="155"/>
      <c r="M198" s="155">
        <v>1.3</v>
      </c>
      <c r="N198" s="155">
        <v>16</v>
      </c>
      <c r="P198" s="84"/>
      <c r="Q198" s="208"/>
      <c r="R198" s="206"/>
      <c r="S198" s="205"/>
      <c r="T198" s="205"/>
      <c r="U198" s="205"/>
      <c r="V198" s="205"/>
      <c r="W198" s="205"/>
      <c r="X198" s="206"/>
      <c r="Y198" s="205"/>
      <c r="Z198" s="84"/>
      <c r="AA198" s="84"/>
    </row>
    <row r="199" spans="1:27" ht="12.75" hidden="1">
      <c r="A199" s="157" t="s">
        <v>143</v>
      </c>
      <c r="B199" s="159"/>
      <c r="C199" s="159">
        <v>75</v>
      </c>
      <c r="D199" s="161">
        <v>0.08</v>
      </c>
      <c r="E199" s="161">
        <v>0.76</v>
      </c>
      <c r="F199" s="161">
        <v>0.1</v>
      </c>
      <c r="G199" s="161">
        <v>24.76</v>
      </c>
      <c r="H199" s="161">
        <v>105</v>
      </c>
      <c r="I199" s="159">
        <v>75</v>
      </c>
      <c r="J199" s="161">
        <v>0.08</v>
      </c>
      <c r="K199" s="161">
        <v>0.76</v>
      </c>
      <c r="L199" s="161">
        <v>0.1</v>
      </c>
      <c r="M199" s="161">
        <v>24.76</v>
      </c>
      <c r="N199" s="161">
        <v>105</v>
      </c>
      <c r="P199" s="84"/>
      <c r="Q199" s="208"/>
      <c r="R199" s="208"/>
      <c r="S199" s="209"/>
      <c r="T199" s="209"/>
      <c r="U199" s="209"/>
      <c r="V199" s="209"/>
      <c r="W199" s="209"/>
      <c r="X199" s="208"/>
      <c r="Y199" s="209"/>
      <c r="Z199" s="84"/>
      <c r="AA199" s="84"/>
    </row>
    <row r="200" spans="1:27" ht="12.75" hidden="1">
      <c r="A200" s="157" t="s">
        <v>229</v>
      </c>
      <c r="B200" s="159"/>
      <c r="C200" s="159">
        <v>100</v>
      </c>
      <c r="D200" s="161">
        <v>0.3</v>
      </c>
      <c r="E200" s="161"/>
      <c r="F200" s="161"/>
      <c r="G200" s="161"/>
      <c r="H200" s="161"/>
      <c r="I200" s="159">
        <v>100</v>
      </c>
      <c r="J200" s="161">
        <v>0.35</v>
      </c>
      <c r="K200" s="161"/>
      <c r="L200" s="161"/>
      <c r="M200" s="161"/>
      <c r="N200" s="161"/>
      <c r="P200" s="84"/>
      <c r="Q200" s="208"/>
      <c r="R200" s="208"/>
      <c r="S200" s="209"/>
      <c r="T200" s="209"/>
      <c r="U200" s="209"/>
      <c r="V200" s="209"/>
      <c r="W200" s="209"/>
      <c r="X200" s="208"/>
      <c r="Y200" s="209"/>
      <c r="Z200" s="84"/>
      <c r="AA200" s="84"/>
    </row>
    <row r="201" spans="1:27" ht="12.75" hidden="1">
      <c r="A201" s="157" t="s">
        <v>38</v>
      </c>
      <c r="B201" s="159"/>
      <c r="C201" s="159">
        <v>200</v>
      </c>
      <c r="D201" s="161">
        <v>0.6</v>
      </c>
      <c r="E201" s="161"/>
      <c r="F201" s="161"/>
      <c r="G201" s="161"/>
      <c r="H201" s="161"/>
      <c r="I201" s="159">
        <v>200</v>
      </c>
      <c r="J201" s="161">
        <v>0.6</v>
      </c>
      <c r="K201" s="161"/>
      <c r="L201" s="161"/>
      <c r="M201" s="161"/>
      <c r="N201" s="161"/>
      <c r="P201" s="84"/>
      <c r="Q201" s="208"/>
      <c r="R201" s="208"/>
      <c r="S201" s="209"/>
      <c r="T201" s="209"/>
      <c r="U201" s="209"/>
      <c r="V201" s="209"/>
      <c r="W201" s="209"/>
      <c r="X201" s="208"/>
      <c r="Y201" s="209"/>
      <c r="Z201" s="84"/>
      <c r="AA201" s="84"/>
    </row>
    <row r="202" spans="1:27" ht="12.75" hidden="1">
      <c r="A202" s="157" t="s">
        <v>185</v>
      </c>
      <c r="B202" s="159"/>
      <c r="C202" s="160">
        <v>25</v>
      </c>
      <c r="D202" s="161">
        <v>0.36</v>
      </c>
      <c r="E202" s="161">
        <v>2.28</v>
      </c>
      <c r="F202" s="161">
        <v>0.9</v>
      </c>
      <c r="G202" s="161">
        <v>41.82</v>
      </c>
      <c r="H202" s="161">
        <v>168</v>
      </c>
      <c r="I202" s="160">
        <v>25</v>
      </c>
      <c r="J202" s="161">
        <v>0.36</v>
      </c>
      <c r="K202" s="161">
        <v>1.52</v>
      </c>
      <c r="L202" s="161">
        <v>0.6</v>
      </c>
      <c r="M202" s="161">
        <v>27.88</v>
      </c>
      <c r="N202" s="161">
        <v>112</v>
      </c>
      <c r="P202" s="84"/>
      <c r="Q202" s="208"/>
      <c r="R202" s="210"/>
      <c r="S202" s="209"/>
      <c r="T202" s="209"/>
      <c r="U202" s="209"/>
      <c r="V202" s="209"/>
      <c r="W202" s="209"/>
      <c r="X202" s="210"/>
      <c r="Y202" s="209"/>
      <c r="Z202" s="84"/>
      <c r="AA202" s="84"/>
    </row>
    <row r="203" spans="1:27" ht="12.75" hidden="1">
      <c r="A203" s="163" t="s">
        <v>148</v>
      </c>
      <c r="B203" s="165"/>
      <c r="C203" s="165"/>
      <c r="D203" s="166">
        <f>SUM(D196:D202)</f>
        <v>3.3999999999999995</v>
      </c>
      <c r="E203" s="166">
        <f>SUM(E196:E202)</f>
        <v>13.309999999999999</v>
      </c>
      <c r="F203" s="166">
        <f>SUM(F196:F202)</f>
        <v>39.559999999999995</v>
      </c>
      <c r="G203" s="166">
        <f>SUM(G196:G202)</f>
        <v>78.81</v>
      </c>
      <c r="H203" s="166">
        <f>SUM(H196:H202)</f>
        <v>704.22</v>
      </c>
      <c r="I203" s="165"/>
      <c r="J203" s="166">
        <f>SUM(J196:J202)</f>
        <v>4</v>
      </c>
      <c r="K203" s="166">
        <f>SUM(K196:K202)</f>
        <v>15.13</v>
      </c>
      <c r="L203" s="166">
        <f>SUM(L196:L202)</f>
        <v>52.690000000000005</v>
      </c>
      <c r="M203" s="166">
        <f>SUM(M196:M202)</f>
        <v>68.83</v>
      </c>
      <c r="N203" s="166">
        <f>SUM(N196:N202)</f>
        <v>793.39</v>
      </c>
      <c r="P203" s="192"/>
      <c r="Q203" s="187"/>
      <c r="R203" s="187"/>
      <c r="S203" s="188"/>
      <c r="T203" s="188"/>
      <c r="U203" s="188"/>
      <c r="V203" s="188"/>
      <c r="W203" s="188"/>
      <c r="X203" s="187"/>
      <c r="Y203" s="188"/>
      <c r="Z203" s="84"/>
      <c r="AA203" s="84"/>
    </row>
    <row r="204" spans="10:27" ht="12.75" hidden="1">
      <c r="J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</row>
    <row r="205" spans="1:27" ht="12.75" hidden="1">
      <c r="A205" s="35" t="s">
        <v>274</v>
      </c>
      <c r="J205" s="84"/>
      <c r="P205" s="88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</row>
    <row r="206" spans="10:27" ht="12.75" hidden="1">
      <c r="J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</row>
    <row r="207" spans="10:27" ht="12.75" hidden="1">
      <c r="J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</row>
    <row r="208" spans="10:27" ht="36.75" customHeight="1">
      <c r="J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</row>
    <row r="209" spans="1:27" ht="12.75">
      <c r="A209" s="88"/>
      <c r="B209" s="88"/>
      <c r="C209" s="88"/>
      <c r="D209" s="88"/>
      <c r="E209" s="88"/>
      <c r="F209" s="88"/>
      <c r="G209" s="88"/>
      <c r="H209" s="88"/>
      <c r="I209" s="88"/>
      <c r="J209" s="188"/>
      <c r="P209" s="88"/>
      <c r="Q209" s="88"/>
      <c r="R209" s="88"/>
      <c r="S209" s="88"/>
      <c r="T209" s="88"/>
      <c r="U209" s="88"/>
      <c r="V209" s="88"/>
      <c r="W209" s="88"/>
      <c r="X209" s="88"/>
      <c r="Y209" s="188"/>
      <c r="Z209" s="84"/>
      <c r="AA209" s="84"/>
    </row>
    <row r="210" spans="1:27" ht="12.75">
      <c r="A210" s="88"/>
      <c r="B210" s="88"/>
      <c r="C210" s="88"/>
      <c r="D210" s="88"/>
      <c r="E210" s="88"/>
      <c r="F210" s="88"/>
      <c r="G210" s="88"/>
      <c r="H210" s="88"/>
      <c r="I210" s="88"/>
      <c r="J210" s="188"/>
      <c r="P210" s="88"/>
      <c r="Q210" s="88"/>
      <c r="R210" s="88"/>
      <c r="S210" s="88"/>
      <c r="T210" s="88"/>
      <c r="U210" s="88"/>
      <c r="V210" s="88"/>
      <c r="W210" s="88"/>
      <c r="X210" s="88"/>
      <c r="Y210" s="188"/>
      <c r="Z210" s="84"/>
      <c r="AA210" s="84"/>
    </row>
    <row r="211" spans="1:27" ht="12.75">
      <c r="A211" s="88"/>
      <c r="B211" s="88"/>
      <c r="C211" s="88"/>
      <c r="D211" s="88"/>
      <c r="E211" s="88"/>
      <c r="F211" s="88"/>
      <c r="G211" s="88"/>
      <c r="H211" s="88"/>
      <c r="I211" s="88"/>
      <c r="J211" s="188"/>
      <c r="P211" s="88"/>
      <c r="Q211" s="88"/>
      <c r="R211" s="88"/>
      <c r="S211" s="88"/>
      <c r="T211" s="88"/>
      <c r="U211" s="88"/>
      <c r="V211" s="88"/>
      <c r="W211" s="88"/>
      <c r="X211" s="88"/>
      <c r="Y211" s="188"/>
      <c r="Z211" s="84"/>
      <c r="AA211" s="84"/>
    </row>
    <row r="212" spans="1:27" ht="12.75">
      <c r="A212" s="88"/>
      <c r="B212" s="185"/>
      <c r="C212" s="185"/>
      <c r="D212" s="186"/>
      <c r="E212" s="185"/>
      <c r="F212" s="185"/>
      <c r="G212" s="185"/>
      <c r="H212" s="185"/>
      <c r="I212" s="187"/>
      <c r="J212" s="188"/>
      <c r="P212" s="88"/>
      <c r="Q212" s="185"/>
      <c r="R212" s="185"/>
      <c r="S212" s="186"/>
      <c r="T212" s="185"/>
      <c r="U212" s="185"/>
      <c r="V212" s="185"/>
      <c r="W212" s="185"/>
      <c r="X212" s="187"/>
      <c r="Y212" s="188"/>
      <c r="Z212" s="84"/>
      <c r="AA212" s="84"/>
    </row>
    <row r="213" spans="1:27" ht="12.75">
      <c r="A213" s="88"/>
      <c r="B213" s="185"/>
      <c r="C213" s="185"/>
      <c r="D213" s="186"/>
      <c r="E213" s="185"/>
      <c r="F213" s="185"/>
      <c r="G213" s="185"/>
      <c r="H213" s="185"/>
      <c r="I213" s="187"/>
      <c r="J213" s="188"/>
      <c r="P213" s="88"/>
      <c r="Q213" s="185"/>
      <c r="R213" s="185"/>
      <c r="S213" s="186"/>
      <c r="T213" s="185"/>
      <c r="U213" s="185"/>
      <c r="V213" s="185"/>
      <c r="W213" s="185"/>
      <c r="X213" s="187"/>
      <c r="Y213" s="188"/>
      <c r="Z213" s="84"/>
      <c r="AA213" s="84"/>
    </row>
    <row r="214" spans="1:27" ht="12.75">
      <c r="A214" s="88"/>
      <c r="B214" s="146"/>
      <c r="C214" s="185"/>
      <c r="D214" s="185"/>
      <c r="E214" s="185"/>
      <c r="F214" s="185"/>
      <c r="G214" s="185"/>
      <c r="H214" s="185"/>
      <c r="I214" s="214"/>
      <c r="J214" s="215"/>
      <c r="P214" s="88"/>
      <c r="Q214" s="146"/>
      <c r="R214" s="185"/>
      <c r="S214" s="185"/>
      <c r="T214" s="185"/>
      <c r="U214" s="185"/>
      <c r="V214" s="185"/>
      <c r="W214" s="185"/>
      <c r="X214" s="214"/>
      <c r="Y214" s="215"/>
      <c r="Z214" s="84"/>
      <c r="AA214" s="84"/>
    </row>
    <row r="215" spans="1:27" ht="12.75">
      <c r="A215" s="185"/>
      <c r="B215" s="146"/>
      <c r="C215" s="185"/>
      <c r="D215" s="185"/>
      <c r="E215" s="185"/>
      <c r="F215" s="185"/>
      <c r="G215" s="185"/>
      <c r="H215" s="185"/>
      <c r="I215" s="214"/>
      <c r="J215" s="215"/>
      <c r="P215" s="185"/>
      <c r="Q215" s="146"/>
      <c r="R215" s="185"/>
      <c r="S215" s="185"/>
      <c r="T215" s="185"/>
      <c r="U215" s="185"/>
      <c r="V215" s="185"/>
      <c r="W215" s="185"/>
      <c r="X215" s="214"/>
      <c r="Y215" s="215"/>
      <c r="Z215" s="84"/>
      <c r="AA215" s="84"/>
    </row>
    <row r="216" spans="1:27" ht="12.75">
      <c r="A216" s="84"/>
      <c r="B216" s="146"/>
      <c r="C216" s="146"/>
      <c r="D216" s="205"/>
      <c r="E216" s="146"/>
      <c r="F216" s="146"/>
      <c r="G216" s="146"/>
      <c r="H216" s="146"/>
      <c r="I216" s="206"/>
      <c r="J216" s="205"/>
      <c r="P216" s="213"/>
      <c r="Q216" s="146"/>
      <c r="R216" s="146"/>
      <c r="S216" s="205"/>
      <c r="T216" s="146"/>
      <c r="U216" s="146"/>
      <c r="V216" s="146"/>
      <c r="W216" s="146"/>
      <c r="X216" s="206"/>
      <c r="Y216" s="205"/>
      <c r="Z216" s="84"/>
      <c r="AA216" s="84"/>
    </row>
    <row r="217" spans="1:27" ht="12.75">
      <c r="A217" s="84"/>
      <c r="B217" s="146"/>
      <c r="C217" s="146"/>
      <c r="D217" s="205"/>
      <c r="E217" s="146"/>
      <c r="F217" s="146"/>
      <c r="G217" s="146"/>
      <c r="H217" s="146"/>
      <c r="I217" s="207"/>
      <c r="J217" s="205"/>
      <c r="P217" s="219"/>
      <c r="Q217" s="146"/>
      <c r="R217" s="146"/>
      <c r="S217" s="205"/>
      <c r="T217" s="146"/>
      <c r="U217" s="146"/>
      <c r="V217" s="146"/>
      <c r="W217" s="146"/>
      <c r="X217" s="207"/>
      <c r="Y217" s="205"/>
      <c r="Z217" s="84"/>
      <c r="AA217" s="84"/>
    </row>
    <row r="218" spans="1:27" ht="12.75">
      <c r="A218" s="84"/>
      <c r="B218" s="146"/>
      <c r="C218" s="146"/>
      <c r="D218" s="205"/>
      <c r="E218" s="146"/>
      <c r="F218" s="146"/>
      <c r="G218" s="146"/>
      <c r="H218" s="146"/>
      <c r="I218" s="146"/>
      <c r="J218" s="205"/>
      <c r="P218" s="213"/>
      <c r="Q218" s="146"/>
      <c r="R218" s="146"/>
      <c r="S218" s="205"/>
      <c r="T218" s="146"/>
      <c r="U218" s="146"/>
      <c r="V218" s="146"/>
      <c r="W218" s="146"/>
      <c r="X218" s="210"/>
      <c r="Y218" s="209"/>
      <c r="Z218" s="84"/>
      <c r="AA218" s="84"/>
    </row>
    <row r="219" spans="1:27" ht="12.75">
      <c r="A219" s="84"/>
      <c r="B219" s="146"/>
      <c r="C219" s="146"/>
      <c r="D219" s="205"/>
      <c r="E219" s="146"/>
      <c r="F219" s="146"/>
      <c r="G219" s="146"/>
      <c r="H219" s="146"/>
      <c r="I219" s="146"/>
      <c r="J219" s="205"/>
      <c r="P219" s="113"/>
      <c r="Q219" s="146"/>
      <c r="R219" s="146"/>
      <c r="S219" s="205"/>
      <c r="T219" s="146"/>
      <c r="U219" s="146"/>
      <c r="V219" s="146"/>
      <c r="W219" s="146"/>
      <c r="X219" s="210"/>
      <c r="Y219" s="209"/>
      <c r="Z219" s="84"/>
      <c r="AA219" s="84"/>
    </row>
    <row r="220" spans="1:27" ht="12.75">
      <c r="A220" s="84"/>
      <c r="B220" s="146"/>
      <c r="C220" s="146"/>
      <c r="D220" s="186"/>
      <c r="E220" s="185"/>
      <c r="F220" s="185"/>
      <c r="G220" s="185"/>
      <c r="H220" s="185"/>
      <c r="I220" s="281"/>
      <c r="J220" s="186"/>
      <c r="P220" s="84"/>
      <c r="Q220" s="146"/>
      <c r="R220" s="146"/>
      <c r="S220" s="205"/>
      <c r="T220" s="146"/>
      <c r="U220" s="146"/>
      <c r="V220" s="146"/>
      <c r="W220" s="146"/>
      <c r="X220" s="146"/>
      <c r="Y220" s="205"/>
      <c r="Z220" s="84"/>
      <c r="AA220" s="84"/>
    </row>
    <row r="221" spans="1:27" ht="12.75">
      <c r="A221" s="185"/>
      <c r="B221" s="185"/>
      <c r="C221" s="185"/>
      <c r="D221" s="186"/>
      <c r="E221" s="185"/>
      <c r="F221" s="185"/>
      <c r="G221" s="185"/>
      <c r="H221" s="185"/>
      <c r="I221" s="187"/>
      <c r="J221" s="188"/>
      <c r="P221" s="88"/>
      <c r="Q221" s="185"/>
      <c r="R221" s="185"/>
      <c r="S221" s="186"/>
      <c r="T221" s="185"/>
      <c r="U221" s="185"/>
      <c r="V221" s="185"/>
      <c r="W221" s="185"/>
      <c r="X221" s="210"/>
      <c r="Y221" s="188"/>
      <c r="Z221" s="84"/>
      <c r="AA221" s="84"/>
    </row>
    <row r="222" spans="1:10" ht="12.75">
      <c r="A222" s="275"/>
      <c r="B222" s="185"/>
      <c r="C222" s="269"/>
      <c r="D222" s="270"/>
      <c r="E222" s="269"/>
      <c r="F222" s="269"/>
      <c r="G222" s="269"/>
      <c r="H222" s="269"/>
      <c r="I222" s="269"/>
      <c r="J222" s="270"/>
    </row>
    <row r="223" spans="1:10" ht="12.75">
      <c r="A223" s="275"/>
      <c r="B223" s="146"/>
      <c r="C223" s="146"/>
      <c r="D223" s="205"/>
      <c r="E223" s="146"/>
      <c r="F223" s="146"/>
      <c r="G223" s="146"/>
      <c r="H223" s="146"/>
      <c r="I223" s="146"/>
      <c r="J223" s="146"/>
    </row>
    <row r="224" spans="1:10" ht="12.75">
      <c r="A224" s="84"/>
      <c r="B224" s="146"/>
      <c r="C224" s="146"/>
      <c r="D224" s="205"/>
      <c r="E224" s="146"/>
      <c r="F224" s="146"/>
      <c r="G224" s="146"/>
      <c r="H224" s="146"/>
      <c r="I224" s="206"/>
      <c r="J224" s="205"/>
    </row>
    <row r="225" spans="1:10" ht="12.75">
      <c r="A225" s="84"/>
      <c r="B225" s="146"/>
      <c r="C225" s="146"/>
      <c r="D225" s="205"/>
      <c r="E225" s="146"/>
      <c r="F225" s="146"/>
      <c r="G225" s="146"/>
      <c r="H225" s="146"/>
      <c r="I225" s="146"/>
      <c r="J225" s="205"/>
    </row>
    <row r="226" spans="1:10" ht="12.75">
      <c r="A226" s="84"/>
      <c r="B226" s="146"/>
      <c r="C226" s="146"/>
      <c r="D226" s="205"/>
      <c r="E226" s="146"/>
      <c r="F226" s="146"/>
      <c r="G226" s="146"/>
      <c r="H226" s="146"/>
      <c r="I226" s="206"/>
      <c r="J226" s="205"/>
    </row>
    <row r="227" spans="1:10" ht="12.75">
      <c r="A227" s="84"/>
      <c r="B227" s="146"/>
      <c r="C227" s="146"/>
      <c r="D227" s="205"/>
      <c r="E227" s="146"/>
      <c r="F227" s="146"/>
      <c r="G227" s="146"/>
      <c r="H227" s="146"/>
      <c r="I227" s="210"/>
      <c r="J227" s="209"/>
    </row>
    <row r="228" spans="1:10" ht="12.75">
      <c r="A228" s="88"/>
      <c r="B228" s="185"/>
      <c r="C228" s="185"/>
      <c r="D228" s="186"/>
      <c r="E228" s="185"/>
      <c r="F228" s="185"/>
      <c r="G228" s="185"/>
      <c r="H228" s="185"/>
      <c r="I228" s="187"/>
      <c r="J228" s="188"/>
    </row>
    <row r="229" spans="1:10" ht="12.75">
      <c r="A229" s="185"/>
      <c r="B229" s="185"/>
      <c r="C229" s="185"/>
      <c r="D229" s="186"/>
      <c r="E229" s="185"/>
      <c r="F229" s="185"/>
      <c r="G229" s="185"/>
      <c r="H229" s="185"/>
      <c r="I229" s="210"/>
      <c r="J229" s="188"/>
    </row>
    <row r="230" spans="1:10" ht="12.75">
      <c r="A230" s="275"/>
      <c r="B230" s="146"/>
      <c r="C230" s="146"/>
      <c r="D230" s="205"/>
      <c r="E230" s="146"/>
      <c r="F230" s="146"/>
      <c r="G230" s="146"/>
      <c r="H230" s="146"/>
      <c r="I230" s="146"/>
      <c r="J230" s="146"/>
    </row>
    <row r="231" spans="1:10" ht="12.75">
      <c r="A231" s="84"/>
      <c r="B231" s="146"/>
      <c r="C231" s="146"/>
      <c r="D231" s="205"/>
      <c r="E231" s="146"/>
      <c r="F231" s="146"/>
      <c r="G231" s="146"/>
      <c r="H231" s="146"/>
      <c r="I231" s="210"/>
      <c r="J231" s="209"/>
    </row>
    <row r="232" spans="1:10" ht="12.75">
      <c r="A232" s="84"/>
      <c r="B232" s="146"/>
      <c r="C232" s="146"/>
      <c r="D232" s="205"/>
      <c r="E232" s="146"/>
      <c r="F232" s="146"/>
      <c r="G232" s="146"/>
      <c r="H232" s="146"/>
      <c r="I232" s="210"/>
      <c r="J232" s="234"/>
    </row>
    <row r="233" spans="1:10" ht="12.75">
      <c r="A233" s="84"/>
      <c r="B233" s="146"/>
      <c r="C233" s="146"/>
      <c r="D233" s="205"/>
      <c r="E233" s="146"/>
      <c r="F233" s="146"/>
      <c r="G233" s="146"/>
      <c r="H233" s="146"/>
      <c r="I233" s="208"/>
      <c r="J233" s="209"/>
    </row>
    <row r="234" spans="1:10" ht="12.75">
      <c r="A234" s="88"/>
      <c r="B234" s="185"/>
      <c r="C234" s="185"/>
      <c r="D234" s="186"/>
      <c r="E234" s="185"/>
      <c r="F234" s="185"/>
      <c r="G234" s="185"/>
      <c r="H234" s="185"/>
      <c r="I234" s="276"/>
      <c r="J234" s="274"/>
    </row>
    <row r="235" spans="1:10" ht="12.75">
      <c r="A235" s="84"/>
      <c r="B235" s="146"/>
      <c r="C235" s="146"/>
      <c r="D235" s="205"/>
      <c r="E235" s="146"/>
      <c r="F235" s="146"/>
      <c r="G235" s="146"/>
      <c r="H235" s="146"/>
      <c r="I235" s="146"/>
      <c r="J235" s="205"/>
    </row>
    <row r="236" spans="1:10" ht="12.75">
      <c r="A236" s="113"/>
      <c r="B236" s="146"/>
      <c r="C236" s="146"/>
      <c r="D236" s="205"/>
      <c r="E236" s="146"/>
      <c r="F236" s="146"/>
      <c r="G236" s="146"/>
      <c r="H236" s="146"/>
      <c r="I236" s="146"/>
      <c r="J236" s="205"/>
    </row>
    <row r="237" spans="1:10" ht="12.75">
      <c r="A237" s="88"/>
      <c r="B237" s="185"/>
      <c r="C237" s="185"/>
      <c r="D237" s="186"/>
      <c r="E237" s="185"/>
      <c r="F237" s="185"/>
      <c r="G237" s="185"/>
      <c r="H237" s="185"/>
      <c r="I237" s="210"/>
      <c r="J237" s="188"/>
    </row>
    <row r="238" spans="1:10" ht="12.75">
      <c r="A238" s="185"/>
      <c r="B238" s="146"/>
      <c r="C238" s="185"/>
      <c r="D238" s="185"/>
      <c r="E238" s="185"/>
      <c r="F238" s="185"/>
      <c r="G238" s="185"/>
      <c r="H238" s="185"/>
      <c r="I238" s="214"/>
      <c r="J238" s="215"/>
    </row>
    <row r="239" spans="1:10" ht="12.75">
      <c r="A239" s="213"/>
      <c r="B239" s="146"/>
      <c r="C239" s="146"/>
      <c r="D239" s="205"/>
      <c r="E239" s="146"/>
      <c r="F239" s="146"/>
      <c r="G239" s="146"/>
      <c r="H239" s="146"/>
      <c r="I239" s="206"/>
      <c r="J239" s="205"/>
    </row>
    <row r="240" spans="1:10" ht="12.75">
      <c r="A240" s="219"/>
      <c r="B240" s="146"/>
      <c r="C240" s="146"/>
      <c r="D240" s="205"/>
      <c r="E240" s="146"/>
      <c r="F240" s="146"/>
      <c r="G240" s="146"/>
      <c r="H240" s="146"/>
      <c r="I240" s="207"/>
      <c r="J240" s="205"/>
    </row>
    <row r="241" spans="1:10" ht="12.75">
      <c r="A241" s="213"/>
      <c r="B241" s="146"/>
      <c r="C241" s="146"/>
      <c r="D241" s="205"/>
      <c r="E241" s="146"/>
      <c r="F241" s="146"/>
      <c r="G241" s="146"/>
      <c r="H241" s="146"/>
      <c r="I241" s="210"/>
      <c r="J241" s="209"/>
    </row>
    <row r="242" spans="1:10" ht="12.75">
      <c r="A242" s="113"/>
      <c r="B242" s="146"/>
      <c r="C242" s="146"/>
      <c r="D242" s="205"/>
      <c r="E242" s="146"/>
      <c r="F242" s="146"/>
      <c r="G242" s="146"/>
      <c r="H242" s="146"/>
      <c r="I242" s="210"/>
      <c r="J242" s="209"/>
    </row>
    <row r="243" spans="1:10" ht="12.75">
      <c r="A243" s="84"/>
      <c r="B243" s="146"/>
      <c r="C243" s="146"/>
      <c r="D243" s="205"/>
      <c r="E243" s="146"/>
      <c r="F243" s="146"/>
      <c r="G243" s="146"/>
      <c r="H243" s="146"/>
      <c r="I243" s="146"/>
      <c r="J243" s="205"/>
    </row>
    <row r="244" spans="1:10" ht="12.75">
      <c r="A244" s="84"/>
      <c r="B244" s="146"/>
      <c r="C244" s="146"/>
      <c r="D244" s="205"/>
      <c r="E244" s="146"/>
      <c r="F244" s="146"/>
      <c r="G244" s="146"/>
      <c r="H244" s="146"/>
      <c r="I244" s="146"/>
      <c r="J244" s="205"/>
    </row>
    <row r="245" spans="1:10" ht="12.75">
      <c r="A245" s="88"/>
      <c r="B245" s="185"/>
      <c r="C245" s="185"/>
      <c r="D245" s="186"/>
      <c r="E245" s="185"/>
      <c r="F245" s="185"/>
      <c r="G245" s="185"/>
      <c r="H245" s="185"/>
      <c r="I245" s="210"/>
      <c r="J245" s="1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A243"/>
  <sheetViews>
    <sheetView zoomScalePageLayoutView="0" workbookViewId="0" topLeftCell="A84">
      <selection activeCell="A91" sqref="A91:J95"/>
    </sheetView>
  </sheetViews>
  <sheetFormatPr defaultColWidth="9.140625" defaultRowHeight="12.75"/>
  <cols>
    <col min="1" max="1" width="51.421875" style="0" customWidth="1"/>
    <col min="2" max="2" width="9.140625" style="0" hidden="1" customWidth="1"/>
    <col min="4" max="4" width="9.00390625" style="0" customWidth="1"/>
    <col min="5" max="6" width="9.140625" style="0" hidden="1" customWidth="1"/>
    <col min="7" max="7" width="0.13671875" style="0" hidden="1" customWidth="1"/>
    <col min="8" max="8" width="9.140625" style="0" hidden="1" customWidth="1"/>
    <col min="10" max="10" width="8.8515625" style="0" customWidth="1"/>
    <col min="11" max="12" width="9.140625" style="0" hidden="1" customWidth="1"/>
    <col min="13" max="13" width="0.13671875" style="0" hidden="1" customWidth="1"/>
    <col min="14" max="14" width="9.140625" style="0" hidden="1" customWidth="1"/>
    <col min="16" max="16" width="27.57421875" style="0" customWidth="1"/>
    <col min="17" max="17" width="0" style="0" hidden="1" customWidth="1"/>
    <col min="20" max="23" width="0" style="0" hidden="1" customWidth="1"/>
  </cols>
  <sheetData>
    <row r="4" s="35" customFormat="1" ht="12.75">
      <c r="A4" s="35" t="s">
        <v>272</v>
      </c>
    </row>
    <row r="5" s="35" customFormat="1" ht="12.75">
      <c r="K5" s="35" t="s">
        <v>273</v>
      </c>
    </row>
    <row r="6" s="35" customFormat="1" ht="12.75">
      <c r="D6" s="35" t="s">
        <v>273</v>
      </c>
    </row>
    <row r="8" spans="1:14" ht="21.75" customHeight="1">
      <c r="A8" s="175" t="s">
        <v>1</v>
      </c>
      <c r="B8" s="22" t="s">
        <v>133</v>
      </c>
      <c r="C8" s="22" t="s">
        <v>271</v>
      </c>
      <c r="D8" s="22" t="s">
        <v>4</v>
      </c>
      <c r="E8" s="22" t="s">
        <v>135</v>
      </c>
      <c r="F8" s="22" t="s">
        <v>136</v>
      </c>
      <c r="G8" s="22" t="s">
        <v>270</v>
      </c>
      <c r="H8" s="22" t="s">
        <v>137</v>
      </c>
      <c r="I8" s="177" t="s">
        <v>134</v>
      </c>
      <c r="J8" s="178" t="s">
        <v>4</v>
      </c>
      <c r="K8" s="178" t="s">
        <v>135</v>
      </c>
      <c r="L8" s="178" t="s">
        <v>136</v>
      </c>
      <c r="M8" s="179" t="s">
        <v>270</v>
      </c>
      <c r="N8" s="178" t="s">
        <v>137</v>
      </c>
    </row>
    <row r="9" spans="1:27" ht="12.75">
      <c r="A9" s="22" t="s">
        <v>317</v>
      </c>
      <c r="B9" s="22"/>
      <c r="C9" s="22" t="s">
        <v>101</v>
      </c>
      <c r="D9" s="22"/>
      <c r="E9" s="22"/>
      <c r="F9" s="22"/>
      <c r="G9" s="22"/>
      <c r="H9" s="22"/>
      <c r="I9" s="177" t="s">
        <v>12</v>
      </c>
      <c r="J9" s="178"/>
      <c r="K9" s="178"/>
      <c r="L9" s="178"/>
      <c r="M9" s="179"/>
      <c r="N9" s="178"/>
      <c r="P9" s="185"/>
      <c r="Q9" s="185"/>
      <c r="R9" s="185"/>
      <c r="S9" s="185"/>
      <c r="T9" s="185"/>
      <c r="U9" s="185"/>
      <c r="V9" s="185"/>
      <c r="W9" s="185"/>
      <c r="X9" s="214"/>
      <c r="Y9" s="215"/>
      <c r="Z9" s="84"/>
      <c r="AA9" s="84"/>
    </row>
    <row r="10" spans="1:27" ht="12.75">
      <c r="A10" s="152" t="s">
        <v>199</v>
      </c>
      <c r="B10" s="153" t="s">
        <v>153</v>
      </c>
      <c r="C10" s="154">
        <v>50</v>
      </c>
      <c r="D10" s="155">
        <v>1.85</v>
      </c>
      <c r="E10" s="155">
        <v>9.89</v>
      </c>
      <c r="F10" s="155">
        <v>13.96</v>
      </c>
      <c r="G10" s="155">
        <v>5.59</v>
      </c>
      <c r="H10" s="155">
        <v>186.36</v>
      </c>
      <c r="I10" s="154">
        <v>75</v>
      </c>
      <c r="J10" s="155">
        <v>2.45</v>
      </c>
      <c r="K10" s="161">
        <v>27.55</v>
      </c>
      <c r="L10" s="161">
        <v>27.55</v>
      </c>
      <c r="M10" s="161">
        <v>7.85</v>
      </c>
      <c r="N10" s="161">
        <v>387.84</v>
      </c>
      <c r="P10" s="84"/>
      <c r="Q10" s="146"/>
      <c r="R10" s="146"/>
      <c r="S10" s="205"/>
      <c r="T10" s="146"/>
      <c r="U10" s="146"/>
      <c r="V10" s="146"/>
      <c r="W10" s="146"/>
      <c r="X10" s="210"/>
      <c r="Y10" s="209"/>
      <c r="Z10" s="84"/>
      <c r="AA10" s="84"/>
    </row>
    <row r="11" spans="1:27" ht="12.75">
      <c r="A11" s="152" t="s">
        <v>152</v>
      </c>
      <c r="B11" s="23" t="s">
        <v>156</v>
      </c>
      <c r="C11" s="154">
        <v>20</v>
      </c>
      <c r="D11" s="155">
        <v>0.1</v>
      </c>
      <c r="E11" s="155">
        <v>0.47</v>
      </c>
      <c r="F11" s="155">
        <v>3.48</v>
      </c>
      <c r="G11" s="155">
        <v>1.9</v>
      </c>
      <c r="H11" s="155">
        <v>40.57</v>
      </c>
      <c r="I11" s="154">
        <v>20</v>
      </c>
      <c r="J11" s="155">
        <v>0.1</v>
      </c>
      <c r="K11" s="161">
        <v>1.48</v>
      </c>
      <c r="L11" s="161">
        <v>0.26</v>
      </c>
      <c r="M11" s="161">
        <v>10.26</v>
      </c>
      <c r="N11" s="161">
        <v>43.4</v>
      </c>
      <c r="P11" s="84"/>
      <c r="Q11" s="146"/>
      <c r="R11" s="146"/>
      <c r="S11" s="205"/>
      <c r="T11" s="146"/>
      <c r="U11" s="146"/>
      <c r="V11" s="146"/>
      <c r="W11" s="146"/>
      <c r="X11" s="210"/>
      <c r="Y11" s="209"/>
      <c r="Z11" s="84"/>
      <c r="AA11" s="84"/>
    </row>
    <row r="12" spans="1:27" ht="12.75">
      <c r="A12" s="157" t="s">
        <v>155</v>
      </c>
      <c r="B12" s="159" t="s">
        <v>202</v>
      </c>
      <c r="C12" s="23">
        <v>75</v>
      </c>
      <c r="D12" s="155">
        <v>0.1</v>
      </c>
      <c r="E12" s="155">
        <v>1.52</v>
      </c>
      <c r="F12" s="155">
        <v>2.24</v>
      </c>
      <c r="G12" s="155">
        <v>13.75</v>
      </c>
      <c r="H12" s="155">
        <v>80.28</v>
      </c>
      <c r="I12" s="23">
        <v>75</v>
      </c>
      <c r="J12" s="155">
        <v>0.1</v>
      </c>
      <c r="K12" s="161">
        <v>4.54</v>
      </c>
      <c r="L12" s="161">
        <v>4.11</v>
      </c>
      <c r="M12" s="161">
        <v>24.95</v>
      </c>
      <c r="N12" s="161">
        <v>152.16</v>
      </c>
      <c r="P12" s="84"/>
      <c r="Q12" s="146"/>
      <c r="R12" s="146"/>
      <c r="S12" s="205"/>
      <c r="T12" s="146"/>
      <c r="U12" s="146"/>
      <c r="V12" s="146"/>
      <c r="W12" s="146"/>
      <c r="X12" s="210"/>
      <c r="Y12" s="209"/>
      <c r="Z12" s="84"/>
      <c r="AA12" s="84"/>
    </row>
    <row r="13" spans="1:27" ht="12.75">
      <c r="A13" s="158" t="s">
        <v>201</v>
      </c>
      <c r="B13" s="159" t="s">
        <v>204</v>
      </c>
      <c r="C13" s="154">
        <v>100</v>
      </c>
      <c r="D13" s="155">
        <v>0.35</v>
      </c>
      <c r="E13" s="155">
        <v>4.9</v>
      </c>
      <c r="F13" s="155">
        <v>0.2</v>
      </c>
      <c r="G13" s="155">
        <v>15.8</v>
      </c>
      <c r="H13" s="155">
        <v>64</v>
      </c>
      <c r="I13" s="160">
        <v>100</v>
      </c>
      <c r="J13" s="161">
        <v>0.35</v>
      </c>
      <c r="K13" s="155">
        <v>3.01</v>
      </c>
      <c r="L13" s="155">
        <v>3.74</v>
      </c>
      <c r="M13" s="155">
        <v>9.13</v>
      </c>
      <c r="N13" s="155">
        <v>68.54</v>
      </c>
      <c r="P13" s="84"/>
      <c r="Q13" s="146"/>
      <c r="R13" s="146"/>
      <c r="S13" s="205"/>
      <c r="T13" s="146"/>
      <c r="U13" s="146"/>
      <c r="V13" s="146"/>
      <c r="W13" s="146"/>
      <c r="X13" s="146"/>
      <c r="Y13" s="205"/>
      <c r="Z13" s="84"/>
      <c r="AA13" s="84"/>
    </row>
    <row r="14" spans="1:27" ht="12.75">
      <c r="A14" s="158" t="s">
        <v>203</v>
      </c>
      <c r="B14" s="159"/>
      <c r="C14" s="160">
        <v>200</v>
      </c>
      <c r="D14" s="161">
        <v>0.4</v>
      </c>
      <c r="E14" s="161">
        <v>1.19</v>
      </c>
      <c r="F14" s="161">
        <v>0.26</v>
      </c>
      <c r="G14" s="161">
        <v>37.97</v>
      </c>
      <c r="H14" s="161">
        <v>150.35</v>
      </c>
      <c r="I14" s="160">
        <v>200</v>
      </c>
      <c r="J14" s="161">
        <v>0.4</v>
      </c>
      <c r="K14" s="161">
        <v>0.76</v>
      </c>
      <c r="L14" s="161">
        <v>0.1</v>
      </c>
      <c r="M14" s="161">
        <v>24.76</v>
      </c>
      <c r="N14" s="161">
        <v>105</v>
      </c>
      <c r="P14" s="84"/>
      <c r="Q14" s="146"/>
      <c r="R14" s="146"/>
      <c r="S14" s="205"/>
      <c r="T14" s="146"/>
      <c r="U14" s="146"/>
      <c r="V14" s="146"/>
      <c r="W14" s="146"/>
      <c r="X14" s="208"/>
      <c r="Y14" s="209"/>
      <c r="Z14" s="84"/>
      <c r="AA14" s="84"/>
    </row>
    <row r="15" spans="1:27" ht="12.75">
      <c r="A15" s="162" t="s">
        <v>147</v>
      </c>
      <c r="B15" s="164"/>
      <c r="C15" s="160">
        <v>150</v>
      </c>
      <c r="D15" s="161">
        <v>0.6</v>
      </c>
      <c r="E15" s="161">
        <v>2.28</v>
      </c>
      <c r="F15" s="161">
        <v>0.9</v>
      </c>
      <c r="G15" s="161">
        <v>41.82</v>
      </c>
      <c r="H15" s="161">
        <v>168</v>
      </c>
      <c r="I15" s="160">
        <v>150</v>
      </c>
      <c r="J15" s="161">
        <v>0.6</v>
      </c>
      <c r="K15" s="161">
        <v>1.52</v>
      </c>
      <c r="L15" s="161">
        <v>0.6</v>
      </c>
      <c r="M15" s="161">
        <v>27.88</v>
      </c>
      <c r="N15" s="161">
        <v>112</v>
      </c>
      <c r="P15" s="84"/>
      <c r="Q15" s="146"/>
      <c r="R15" s="146"/>
      <c r="S15" s="205"/>
      <c r="T15" s="146"/>
      <c r="U15" s="146"/>
      <c r="V15" s="146"/>
      <c r="W15" s="146"/>
      <c r="X15" s="210"/>
      <c r="Y15" s="209"/>
      <c r="Z15" s="84"/>
      <c r="AA15" s="84"/>
    </row>
    <row r="16" spans="1:27" s="35" customFormat="1" ht="12.75">
      <c r="A16" s="163" t="s">
        <v>148</v>
      </c>
      <c r="B16" s="193"/>
      <c r="C16" s="165"/>
      <c r="D16" s="166">
        <f>SUM(D10:D15)</f>
        <v>3.4000000000000004</v>
      </c>
      <c r="E16" s="166">
        <f>SUM(E10:E15)</f>
        <v>20.250000000000004</v>
      </c>
      <c r="F16" s="166">
        <f>SUM(F10:F15)</f>
        <v>21.04</v>
      </c>
      <c r="G16" s="166">
        <f>SUM(G10:G15)</f>
        <v>116.83000000000001</v>
      </c>
      <c r="H16" s="166">
        <f>SUM(H10:H15)</f>
        <v>689.5600000000001</v>
      </c>
      <c r="I16" s="164"/>
      <c r="J16" s="169">
        <f>SUM(J10:J15)</f>
        <v>4</v>
      </c>
      <c r="K16" s="169">
        <f>SUM(K10:K15)</f>
        <v>38.86</v>
      </c>
      <c r="L16" s="169">
        <f>SUM(L10:L15)</f>
        <v>36.36000000000001</v>
      </c>
      <c r="M16" s="169">
        <f>SUM(M10:M15)</f>
        <v>104.83</v>
      </c>
      <c r="N16" s="169">
        <f>SUM(N10:N15)</f>
        <v>868.9399999999999</v>
      </c>
      <c r="P16" s="268"/>
      <c r="Q16" s="269"/>
      <c r="R16" s="269"/>
      <c r="S16" s="270"/>
      <c r="T16" s="269"/>
      <c r="U16" s="269"/>
      <c r="V16" s="269"/>
      <c r="W16" s="269"/>
      <c r="X16" s="271"/>
      <c r="Y16" s="272"/>
      <c r="Z16" s="88"/>
      <c r="AA16" s="88"/>
    </row>
    <row r="17" spans="1:27" s="35" customFormat="1" ht="12.75">
      <c r="A17" s="22" t="s">
        <v>318</v>
      </c>
      <c r="B17" s="22"/>
      <c r="C17" s="22"/>
      <c r="D17" s="176"/>
      <c r="E17" s="22"/>
      <c r="F17" s="22"/>
      <c r="G17" s="22"/>
      <c r="H17" s="22"/>
      <c r="I17" s="164"/>
      <c r="J17" s="169"/>
      <c r="K17" s="169"/>
      <c r="L17" s="169"/>
      <c r="M17" s="169"/>
      <c r="N17" s="169"/>
      <c r="P17" s="88"/>
      <c r="Q17" s="185"/>
      <c r="R17" s="185"/>
      <c r="S17" s="186"/>
      <c r="T17" s="185"/>
      <c r="U17" s="185"/>
      <c r="V17" s="185"/>
      <c r="W17" s="185"/>
      <c r="X17" s="193"/>
      <c r="Y17" s="194"/>
      <c r="Z17" s="88"/>
      <c r="AA17" s="88"/>
    </row>
    <row r="18" spans="1:27" ht="12.75">
      <c r="A18" s="157" t="s">
        <v>186</v>
      </c>
      <c r="B18" s="153" t="s">
        <v>200</v>
      </c>
      <c r="C18" s="23" t="s">
        <v>151</v>
      </c>
      <c r="D18" s="155">
        <v>1.8</v>
      </c>
      <c r="E18" s="155">
        <v>9.89</v>
      </c>
      <c r="F18" s="155">
        <v>13.96</v>
      </c>
      <c r="G18" s="155">
        <v>5.59</v>
      </c>
      <c r="H18" s="155">
        <v>186.36</v>
      </c>
      <c r="I18" s="167" t="s">
        <v>192</v>
      </c>
      <c r="J18" s="155">
        <v>2.34</v>
      </c>
      <c r="K18" s="157"/>
      <c r="L18" s="157"/>
      <c r="M18" s="157"/>
      <c r="N18" s="157"/>
      <c r="P18" s="185"/>
      <c r="Q18" s="146"/>
      <c r="R18" s="146"/>
      <c r="S18" s="205"/>
      <c r="T18" s="146"/>
      <c r="U18" s="146"/>
      <c r="V18" s="146"/>
      <c r="W18" s="146"/>
      <c r="X18" s="84"/>
      <c r="Y18" s="84"/>
      <c r="Z18" s="84"/>
      <c r="AA18" s="84"/>
    </row>
    <row r="19" spans="1:27" ht="12.75">
      <c r="A19" s="157" t="s">
        <v>188</v>
      </c>
      <c r="B19" s="153" t="s">
        <v>153</v>
      </c>
      <c r="C19" s="23" t="s">
        <v>161</v>
      </c>
      <c r="D19" s="155">
        <v>0.11</v>
      </c>
      <c r="E19" s="155">
        <v>0.47</v>
      </c>
      <c r="F19" s="155">
        <v>3.48</v>
      </c>
      <c r="G19" s="155">
        <v>1.9</v>
      </c>
      <c r="H19" s="155">
        <v>40.57</v>
      </c>
      <c r="I19" s="167" t="s">
        <v>154</v>
      </c>
      <c r="J19" s="155">
        <v>0.17</v>
      </c>
      <c r="K19" s="155">
        <v>30.39</v>
      </c>
      <c r="L19" s="155">
        <v>20.74</v>
      </c>
      <c r="M19" s="155">
        <v>11.24</v>
      </c>
      <c r="N19" s="155">
        <v>346.76</v>
      </c>
      <c r="P19" s="84"/>
      <c r="Q19" s="146"/>
      <c r="R19" s="146"/>
      <c r="S19" s="205"/>
      <c r="T19" s="146"/>
      <c r="U19" s="146"/>
      <c r="V19" s="146"/>
      <c r="W19" s="146"/>
      <c r="X19" s="207"/>
      <c r="Y19" s="205"/>
      <c r="Z19" s="84"/>
      <c r="AA19" s="84"/>
    </row>
    <row r="20" spans="1:27" ht="12.75">
      <c r="A20" s="157" t="s">
        <v>190</v>
      </c>
      <c r="B20" s="23" t="s">
        <v>156</v>
      </c>
      <c r="C20" s="23" t="s">
        <v>192</v>
      </c>
      <c r="D20" s="155">
        <v>0.3</v>
      </c>
      <c r="E20" s="155">
        <v>1.52</v>
      </c>
      <c r="F20" s="155">
        <v>2.24</v>
      </c>
      <c r="G20" s="155">
        <v>13.75</v>
      </c>
      <c r="H20" s="155">
        <v>80.28</v>
      </c>
      <c r="I20" s="167" t="s">
        <v>192</v>
      </c>
      <c r="J20" s="155">
        <v>0.3</v>
      </c>
      <c r="K20" s="155">
        <v>0.95</v>
      </c>
      <c r="L20" s="155">
        <v>6.95</v>
      </c>
      <c r="M20" s="155">
        <v>3.8</v>
      </c>
      <c r="N20" s="155">
        <v>81.14</v>
      </c>
      <c r="P20" s="84"/>
      <c r="Q20" s="146"/>
      <c r="R20" s="146"/>
      <c r="S20" s="205"/>
      <c r="T20" s="146"/>
      <c r="U20" s="146"/>
      <c r="V20" s="146"/>
      <c r="W20" s="146"/>
      <c r="X20" s="207"/>
      <c r="Y20" s="205"/>
      <c r="Z20" s="84"/>
      <c r="AA20" s="84"/>
    </row>
    <row r="21" spans="1:27" ht="12.75">
      <c r="A21" s="157" t="s">
        <v>147</v>
      </c>
      <c r="B21" s="159" t="s">
        <v>202</v>
      </c>
      <c r="C21" s="23">
        <v>100</v>
      </c>
      <c r="D21" s="155">
        <v>0.43</v>
      </c>
      <c r="E21" s="155">
        <v>4.9</v>
      </c>
      <c r="F21" s="155">
        <v>0.2</v>
      </c>
      <c r="G21" s="155">
        <v>15.8</v>
      </c>
      <c r="H21" s="155">
        <v>64</v>
      </c>
      <c r="I21" s="160">
        <v>100</v>
      </c>
      <c r="J21" s="161">
        <v>0.43</v>
      </c>
      <c r="K21" s="155">
        <v>1.52</v>
      </c>
      <c r="L21" s="155">
        <v>2.24</v>
      </c>
      <c r="M21" s="155">
        <v>13.75</v>
      </c>
      <c r="N21" s="155">
        <v>80.28</v>
      </c>
      <c r="P21" s="84"/>
      <c r="Q21" s="146"/>
      <c r="R21" s="146"/>
      <c r="S21" s="205"/>
      <c r="T21" s="146"/>
      <c r="U21" s="146"/>
      <c r="V21" s="146"/>
      <c r="W21" s="146"/>
      <c r="X21" s="146"/>
      <c r="Y21" s="205"/>
      <c r="Z21" s="84"/>
      <c r="AA21" s="84"/>
    </row>
    <row r="22" spans="1:27" ht="12.75">
      <c r="A22" s="157" t="s">
        <v>193</v>
      </c>
      <c r="B22" s="159" t="s">
        <v>204</v>
      </c>
      <c r="C22" s="23">
        <v>50</v>
      </c>
      <c r="D22" s="155">
        <v>0.76</v>
      </c>
      <c r="E22" s="161">
        <v>1.19</v>
      </c>
      <c r="F22" s="161">
        <v>0.26</v>
      </c>
      <c r="G22" s="161">
        <v>37.97</v>
      </c>
      <c r="H22" s="161">
        <v>150.35</v>
      </c>
      <c r="I22" s="159">
        <v>50</v>
      </c>
      <c r="J22" s="161">
        <v>0.76</v>
      </c>
      <c r="K22" s="155">
        <v>2.8</v>
      </c>
      <c r="L22" s="155"/>
      <c r="M22" s="155">
        <v>1.3</v>
      </c>
      <c r="N22" s="155">
        <v>16</v>
      </c>
      <c r="P22" s="84"/>
      <c r="Q22" s="146"/>
      <c r="R22" s="146"/>
      <c r="S22" s="205"/>
      <c r="T22" s="146"/>
      <c r="U22" s="146"/>
      <c r="V22" s="146"/>
      <c r="W22" s="146"/>
      <c r="X22" s="146"/>
      <c r="Y22" s="205"/>
      <c r="Z22" s="84"/>
      <c r="AA22" s="84"/>
    </row>
    <row r="23" spans="1:27" ht="12.75">
      <c r="A23" s="163" t="s">
        <v>148</v>
      </c>
      <c r="B23" s="164"/>
      <c r="C23" s="165"/>
      <c r="D23" s="166">
        <f>SUM(D18:D22)</f>
        <v>3.4000000000000004</v>
      </c>
      <c r="E23" s="166">
        <f>SUM(E18:E22)</f>
        <v>17.970000000000002</v>
      </c>
      <c r="F23" s="166">
        <f>SUM(F18:F22)</f>
        <v>20.14</v>
      </c>
      <c r="G23" s="166">
        <f>SUM(G18:G22)</f>
        <v>75.01</v>
      </c>
      <c r="H23" s="166">
        <f>SUM(H18:H22)</f>
        <v>521.5600000000001</v>
      </c>
      <c r="I23" s="164"/>
      <c r="J23" s="169">
        <f>SUM(J18:J22)</f>
        <v>4</v>
      </c>
      <c r="K23" s="161">
        <v>0.76</v>
      </c>
      <c r="L23" s="161">
        <v>0.1</v>
      </c>
      <c r="M23" s="161">
        <v>24.76</v>
      </c>
      <c r="N23" s="161">
        <v>105</v>
      </c>
      <c r="P23" s="88"/>
      <c r="Q23" s="185"/>
      <c r="R23" s="185"/>
      <c r="S23" s="186"/>
      <c r="T23" s="185"/>
      <c r="U23" s="185"/>
      <c r="V23" s="185"/>
      <c r="W23" s="185"/>
      <c r="X23" s="273"/>
      <c r="Y23" s="274"/>
      <c r="Z23" s="84"/>
      <c r="AA23" s="84"/>
    </row>
    <row r="24" spans="1:27" ht="12.75">
      <c r="A24" s="22" t="s">
        <v>319</v>
      </c>
      <c r="B24" s="23"/>
      <c r="C24" s="23"/>
      <c r="D24" s="155"/>
      <c r="E24" s="23"/>
      <c r="F24" s="23"/>
      <c r="G24" s="23"/>
      <c r="H24" s="23"/>
      <c r="I24" s="160"/>
      <c r="J24" s="161"/>
      <c r="K24" s="161">
        <v>2.28</v>
      </c>
      <c r="L24" s="161">
        <v>0.9</v>
      </c>
      <c r="M24" s="161">
        <v>41.82</v>
      </c>
      <c r="N24" s="161">
        <v>168</v>
      </c>
      <c r="P24" s="185"/>
      <c r="Q24" s="146"/>
      <c r="R24" s="146"/>
      <c r="S24" s="205"/>
      <c r="T24" s="146"/>
      <c r="U24" s="146"/>
      <c r="V24" s="146"/>
      <c r="W24" s="146"/>
      <c r="X24" s="210"/>
      <c r="Y24" s="209"/>
      <c r="Z24" s="84"/>
      <c r="AA24" s="84"/>
    </row>
    <row r="25" spans="1:27" s="35" customFormat="1" ht="12.75">
      <c r="A25" s="158" t="s">
        <v>242</v>
      </c>
      <c r="B25" s="23" t="s">
        <v>228</v>
      </c>
      <c r="C25" s="23" t="s">
        <v>244</v>
      </c>
      <c r="D25" s="155">
        <v>1.75</v>
      </c>
      <c r="E25" s="23">
        <v>15.87</v>
      </c>
      <c r="F25" s="23">
        <v>14.67</v>
      </c>
      <c r="G25" s="23">
        <v>2.26</v>
      </c>
      <c r="H25" s="23">
        <v>202.54</v>
      </c>
      <c r="I25" s="154" t="s">
        <v>249</v>
      </c>
      <c r="J25" s="155">
        <v>2.35</v>
      </c>
      <c r="K25" s="166">
        <f>SUM(K19:K24)</f>
        <v>38.699999999999996</v>
      </c>
      <c r="L25" s="166">
        <f>SUM(L19:L24)</f>
        <v>30.93</v>
      </c>
      <c r="M25" s="166">
        <f>SUM(M19:M24)</f>
        <v>96.67</v>
      </c>
      <c r="N25" s="166">
        <f>SUM(N19:N24)</f>
        <v>797.18</v>
      </c>
      <c r="P25" s="268"/>
      <c r="Q25" s="185"/>
      <c r="R25" s="269"/>
      <c r="S25" s="270"/>
      <c r="T25" s="269"/>
      <c r="U25" s="269"/>
      <c r="V25" s="269"/>
      <c r="W25" s="269"/>
      <c r="X25" s="269"/>
      <c r="Y25" s="270"/>
      <c r="Z25" s="88"/>
      <c r="AA25" s="88"/>
    </row>
    <row r="26" spans="1:27" s="35" customFormat="1" ht="12.75">
      <c r="A26" s="173" t="s">
        <v>152</v>
      </c>
      <c r="B26" s="23" t="s">
        <v>153</v>
      </c>
      <c r="C26" s="23">
        <v>20</v>
      </c>
      <c r="D26" s="155">
        <v>0.15</v>
      </c>
      <c r="E26" s="23">
        <v>0.71</v>
      </c>
      <c r="F26" s="23">
        <v>5.21</v>
      </c>
      <c r="G26" s="23">
        <v>2.85</v>
      </c>
      <c r="H26" s="23">
        <v>60.86</v>
      </c>
      <c r="I26" s="167" t="s">
        <v>154</v>
      </c>
      <c r="J26" s="155">
        <v>0.15</v>
      </c>
      <c r="K26" s="166"/>
      <c r="L26" s="166"/>
      <c r="M26" s="166"/>
      <c r="N26" s="166"/>
      <c r="P26" s="268"/>
      <c r="Q26" s="185"/>
      <c r="R26" s="269"/>
      <c r="S26" s="270"/>
      <c r="T26" s="269"/>
      <c r="U26" s="269"/>
      <c r="V26" s="269"/>
      <c r="W26" s="269"/>
      <c r="X26" s="269"/>
      <c r="Y26" s="270"/>
      <c r="Z26" s="88"/>
      <c r="AA26" s="88"/>
    </row>
    <row r="27" spans="1:27" ht="12.75">
      <c r="A27" s="158" t="s">
        <v>245</v>
      </c>
      <c r="B27" s="23" t="s">
        <v>142</v>
      </c>
      <c r="C27" s="23">
        <v>100</v>
      </c>
      <c r="D27" s="155">
        <v>0.3</v>
      </c>
      <c r="E27" s="23">
        <v>1.48</v>
      </c>
      <c r="F27" s="23">
        <v>0.26</v>
      </c>
      <c r="G27" s="23">
        <v>10.26</v>
      </c>
      <c r="H27" s="23">
        <v>43.4</v>
      </c>
      <c r="I27" s="160">
        <v>100</v>
      </c>
      <c r="J27" s="161">
        <v>0.3</v>
      </c>
      <c r="K27" s="157"/>
      <c r="L27" s="157"/>
      <c r="M27" s="157"/>
      <c r="N27" s="157"/>
      <c r="P27" s="275"/>
      <c r="Q27" s="146"/>
      <c r="R27" s="146"/>
      <c r="S27" s="205"/>
      <c r="T27" s="146"/>
      <c r="U27" s="146"/>
      <c r="V27" s="146"/>
      <c r="W27" s="146"/>
      <c r="X27" s="84"/>
      <c r="Y27" s="84"/>
      <c r="Z27" s="84"/>
      <c r="AA27" s="84"/>
    </row>
    <row r="28" spans="1:27" ht="12.75">
      <c r="A28" s="162" t="s">
        <v>38</v>
      </c>
      <c r="B28" s="23" t="s">
        <v>144</v>
      </c>
      <c r="C28" s="23">
        <v>200</v>
      </c>
      <c r="D28" s="155">
        <v>0.6</v>
      </c>
      <c r="E28" s="23">
        <v>4.54</v>
      </c>
      <c r="F28" s="23">
        <v>4.11</v>
      </c>
      <c r="G28" s="23">
        <v>24.95</v>
      </c>
      <c r="H28" s="23">
        <v>152.16</v>
      </c>
      <c r="I28" s="160">
        <v>200</v>
      </c>
      <c r="J28" s="161">
        <v>0.6</v>
      </c>
      <c r="K28" s="161">
        <v>19.62</v>
      </c>
      <c r="L28" s="161">
        <v>16.61</v>
      </c>
      <c r="M28" s="161">
        <v>8.47</v>
      </c>
      <c r="N28" s="161">
        <v>259.21</v>
      </c>
      <c r="P28" s="84"/>
      <c r="Q28" s="146"/>
      <c r="R28" s="146"/>
      <c r="S28" s="205"/>
      <c r="T28" s="146"/>
      <c r="U28" s="146"/>
      <c r="V28" s="146"/>
      <c r="W28" s="146"/>
      <c r="X28" s="208"/>
      <c r="Y28" s="209"/>
      <c r="Z28" s="84"/>
      <c r="AA28" s="84"/>
    </row>
    <row r="29" spans="1:27" ht="12.75">
      <c r="A29" s="157" t="s">
        <v>147</v>
      </c>
      <c r="B29" s="23" t="s">
        <v>230</v>
      </c>
      <c r="C29" s="23">
        <v>150</v>
      </c>
      <c r="D29" s="155">
        <v>0.6</v>
      </c>
      <c r="E29" s="23">
        <v>2.34</v>
      </c>
      <c r="F29" s="23">
        <v>4.96</v>
      </c>
      <c r="G29" s="23">
        <v>8.22</v>
      </c>
      <c r="H29" s="23">
        <v>80.35</v>
      </c>
      <c r="I29" s="23">
        <v>150</v>
      </c>
      <c r="J29" s="155">
        <v>0.6</v>
      </c>
      <c r="K29" s="155">
        <v>0.71</v>
      </c>
      <c r="L29" s="155">
        <v>5.21</v>
      </c>
      <c r="M29" s="155">
        <v>2.85</v>
      </c>
      <c r="N29" s="155">
        <v>60.86</v>
      </c>
      <c r="P29" s="84"/>
      <c r="Q29" s="146"/>
      <c r="R29" s="146"/>
      <c r="S29" s="205"/>
      <c r="T29" s="146"/>
      <c r="U29" s="146"/>
      <c r="V29" s="146"/>
      <c r="W29" s="146"/>
      <c r="X29" s="207"/>
      <c r="Y29" s="205"/>
      <c r="Z29" s="84"/>
      <c r="AA29" s="84"/>
    </row>
    <row r="30" spans="1:27" ht="12.75">
      <c r="A30" s="175" t="s">
        <v>148</v>
      </c>
      <c r="B30" s="22"/>
      <c r="C30" s="22"/>
      <c r="D30" s="176">
        <v>3.4</v>
      </c>
      <c r="E30" s="22">
        <v>32.1</v>
      </c>
      <c r="F30" s="22">
        <v>34.41</v>
      </c>
      <c r="G30" s="22">
        <v>73.775</v>
      </c>
      <c r="H30" s="22">
        <v>717.81</v>
      </c>
      <c r="I30" s="160"/>
      <c r="J30" s="166">
        <f>SUM(J23:J29)</f>
        <v>7.999999999999999</v>
      </c>
      <c r="K30" s="155">
        <v>1.52</v>
      </c>
      <c r="L30" s="155">
        <v>2.24</v>
      </c>
      <c r="M30" s="155">
        <v>13.75</v>
      </c>
      <c r="N30" s="155">
        <v>80.28</v>
      </c>
      <c r="P30" s="84"/>
      <c r="Q30" s="146"/>
      <c r="R30" s="146"/>
      <c r="S30" s="205"/>
      <c r="T30" s="146"/>
      <c r="U30" s="146"/>
      <c r="V30" s="146"/>
      <c r="W30" s="146"/>
      <c r="X30" s="146"/>
      <c r="Y30" s="205"/>
      <c r="Z30" s="84"/>
      <c r="AA30" s="84"/>
    </row>
    <row r="31" spans="1:27" ht="12.75">
      <c r="A31" s="22" t="s">
        <v>320</v>
      </c>
      <c r="B31" s="23"/>
      <c r="C31" s="23"/>
      <c r="D31" s="155"/>
      <c r="E31" s="23"/>
      <c r="F31" s="23"/>
      <c r="G31" s="23"/>
      <c r="H31" s="23"/>
      <c r="I31" s="165"/>
      <c r="J31" s="166"/>
      <c r="K31" s="161">
        <v>0.76</v>
      </c>
      <c r="L31" s="161">
        <v>0.1</v>
      </c>
      <c r="M31" s="161">
        <v>24.76</v>
      </c>
      <c r="N31" s="161">
        <v>105</v>
      </c>
      <c r="P31" s="88"/>
      <c r="Q31" s="185"/>
      <c r="R31" s="185"/>
      <c r="S31" s="186"/>
      <c r="T31" s="185"/>
      <c r="U31" s="185"/>
      <c r="V31" s="185"/>
      <c r="W31" s="185"/>
      <c r="X31" s="273"/>
      <c r="Y31" s="274"/>
      <c r="Z31" s="84"/>
      <c r="AA31" s="84"/>
    </row>
    <row r="32" spans="1:27" ht="12.75">
      <c r="A32" s="158" t="s">
        <v>231</v>
      </c>
      <c r="B32" s="159" t="s">
        <v>232</v>
      </c>
      <c r="C32" s="160">
        <v>75</v>
      </c>
      <c r="D32" s="161">
        <v>1.55</v>
      </c>
      <c r="E32" s="161">
        <v>18.39</v>
      </c>
      <c r="F32" s="161">
        <v>10.85</v>
      </c>
      <c r="G32" s="161">
        <v>5.38</v>
      </c>
      <c r="H32" s="161">
        <v>191.64</v>
      </c>
      <c r="I32" s="160">
        <v>100</v>
      </c>
      <c r="J32" s="161">
        <v>2.15</v>
      </c>
      <c r="K32" s="161">
        <v>2.28</v>
      </c>
      <c r="L32" s="161">
        <v>0.9</v>
      </c>
      <c r="M32" s="161">
        <v>41.82</v>
      </c>
      <c r="N32" s="161">
        <v>168</v>
      </c>
      <c r="P32" s="185"/>
      <c r="Q32" s="146"/>
      <c r="R32" s="146"/>
      <c r="S32" s="205"/>
      <c r="T32" s="146"/>
      <c r="U32" s="146"/>
      <c r="V32" s="146"/>
      <c r="W32" s="146"/>
      <c r="X32" s="210"/>
      <c r="Y32" s="209"/>
      <c r="Z32" s="84"/>
      <c r="AA32" s="84"/>
    </row>
    <row r="33" spans="1:27" s="35" customFormat="1" ht="12.75">
      <c r="A33" s="152" t="s">
        <v>152</v>
      </c>
      <c r="B33" s="153" t="s">
        <v>153</v>
      </c>
      <c r="C33" s="167" t="s">
        <v>154</v>
      </c>
      <c r="D33" s="155">
        <v>0.15</v>
      </c>
      <c r="E33" s="155">
        <v>0.71</v>
      </c>
      <c r="F33" s="155">
        <v>5.21</v>
      </c>
      <c r="G33" s="155">
        <v>2.85</v>
      </c>
      <c r="H33" s="155">
        <v>60.86</v>
      </c>
      <c r="I33" s="167" t="s">
        <v>247</v>
      </c>
      <c r="J33" s="155">
        <v>0.15</v>
      </c>
      <c r="K33" s="169">
        <f>SUM(K28:K32)</f>
        <v>24.890000000000004</v>
      </c>
      <c r="L33" s="169">
        <f>SUM(L28:L32)</f>
        <v>25.060000000000002</v>
      </c>
      <c r="M33" s="169">
        <f>SUM(M28:M32)</f>
        <v>91.65</v>
      </c>
      <c r="N33" s="169">
        <f>SUM(N28:N32)</f>
        <v>673.35</v>
      </c>
      <c r="P33" s="275"/>
      <c r="Q33" s="275"/>
      <c r="R33" s="269"/>
      <c r="S33" s="270"/>
      <c r="T33" s="269"/>
      <c r="U33" s="269"/>
      <c r="V33" s="269"/>
      <c r="W33" s="269"/>
      <c r="X33" s="271"/>
      <c r="Y33" s="272"/>
      <c r="Z33" s="88"/>
      <c r="AA33" s="88"/>
    </row>
    <row r="34" spans="1:27" s="35" customFormat="1" ht="12.75">
      <c r="A34" s="157" t="s">
        <v>171</v>
      </c>
      <c r="B34" s="23" t="s">
        <v>172</v>
      </c>
      <c r="C34" s="23">
        <v>75</v>
      </c>
      <c r="D34" s="155">
        <v>0.15</v>
      </c>
      <c r="E34" s="155">
        <v>1.72</v>
      </c>
      <c r="F34" s="155">
        <v>0.35</v>
      </c>
      <c r="G34" s="155">
        <v>12.77</v>
      </c>
      <c r="H34" s="155">
        <v>60.45</v>
      </c>
      <c r="I34" s="23">
        <v>75</v>
      </c>
      <c r="J34" s="155">
        <v>0.15</v>
      </c>
      <c r="K34" s="169"/>
      <c r="L34" s="169"/>
      <c r="M34" s="169"/>
      <c r="N34" s="169"/>
      <c r="P34" s="275"/>
      <c r="Q34" s="275"/>
      <c r="R34" s="269"/>
      <c r="S34" s="270"/>
      <c r="T34" s="269"/>
      <c r="U34" s="269"/>
      <c r="V34" s="269"/>
      <c r="W34" s="269"/>
      <c r="X34" s="271"/>
      <c r="Y34" s="272"/>
      <c r="Z34" s="88"/>
      <c r="AA34" s="88"/>
    </row>
    <row r="35" spans="1:27" ht="12.75">
      <c r="A35" s="162" t="s">
        <v>233</v>
      </c>
      <c r="B35" s="159" t="s">
        <v>234</v>
      </c>
      <c r="C35" s="159">
        <v>100</v>
      </c>
      <c r="D35" s="161">
        <v>0.35</v>
      </c>
      <c r="E35" s="161">
        <v>1.17</v>
      </c>
      <c r="F35" s="161">
        <v>0.2</v>
      </c>
      <c r="G35" s="161">
        <v>6.18</v>
      </c>
      <c r="H35" s="161">
        <v>24.84</v>
      </c>
      <c r="I35" s="159">
        <v>100</v>
      </c>
      <c r="J35" s="161">
        <v>0.35</v>
      </c>
      <c r="K35" s="157"/>
      <c r="L35" s="157"/>
      <c r="M35" s="157"/>
      <c r="N35" s="157"/>
      <c r="P35" s="275"/>
      <c r="Q35" s="275"/>
      <c r="R35" s="269"/>
      <c r="S35" s="270"/>
      <c r="T35" s="269"/>
      <c r="U35" s="269"/>
      <c r="V35" s="269"/>
      <c r="W35" s="269"/>
      <c r="X35" s="269"/>
      <c r="Y35" s="269"/>
      <c r="Z35" s="84"/>
      <c r="AA35" s="84"/>
    </row>
    <row r="36" spans="1:27" ht="12.75">
      <c r="A36" s="162" t="s">
        <v>38</v>
      </c>
      <c r="B36" s="159"/>
      <c r="C36" s="159">
        <v>200</v>
      </c>
      <c r="D36" s="161">
        <v>0.6</v>
      </c>
      <c r="E36" s="161">
        <v>0.76</v>
      </c>
      <c r="F36" s="161">
        <v>0.1</v>
      </c>
      <c r="G36" s="161">
        <v>24.76</v>
      </c>
      <c r="H36" s="161">
        <v>105</v>
      </c>
      <c r="I36" s="159">
        <v>200</v>
      </c>
      <c r="J36" s="161">
        <v>0.6</v>
      </c>
      <c r="K36" s="182">
        <v>17.355</v>
      </c>
      <c r="L36" s="182">
        <v>8.16</v>
      </c>
      <c r="M36" s="182">
        <v>84.52</v>
      </c>
      <c r="N36" s="182">
        <v>473.685</v>
      </c>
      <c r="P36" s="84"/>
      <c r="Q36" s="146"/>
      <c r="R36" s="146"/>
      <c r="S36" s="205"/>
      <c r="T36" s="146"/>
      <c r="U36" s="146"/>
      <c r="V36" s="146"/>
      <c r="W36" s="146"/>
      <c r="X36" s="233"/>
      <c r="Y36" s="234"/>
      <c r="Z36" s="84"/>
      <c r="AA36" s="84"/>
    </row>
    <row r="37" spans="1:27" ht="12.75">
      <c r="A37" s="162" t="s">
        <v>147</v>
      </c>
      <c r="B37" s="159"/>
      <c r="C37" s="160">
        <v>150</v>
      </c>
      <c r="D37" s="161">
        <v>0.6</v>
      </c>
      <c r="E37" s="161">
        <v>2.28</v>
      </c>
      <c r="F37" s="161">
        <v>0.9</v>
      </c>
      <c r="G37" s="161">
        <v>41.82</v>
      </c>
      <c r="H37" s="161">
        <v>168</v>
      </c>
      <c r="I37" s="160">
        <v>200</v>
      </c>
      <c r="J37" s="161">
        <v>0.6</v>
      </c>
      <c r="K37" s="182">
        <v>0.48</v>
      </c>
      <c r="L37" s="182">
        <v>17.4</v>
      </c>
      <c r="M37" s="182">
        <v>0.6</v>
      </c>
      <c r="N37" s="182">
        <v>160.22</v>
      </c>
      <c r="P37" s="84"/>
      <c r="Q37" s="146"/>
      <c r="R37" s="146"/>
      <c r="S37" s="205"/>
      <c r="T37" s="146"/>
      <c r="U37" s="146"/>
      <c r="V37" s="146"/>
      <c r="W37" s="146"/>
      <c r="X37" s="210"/>
      <c r="Y37" s="234"/>
      <c r="Z37" s="84"/>
      <c r="AA37" s="84"/>
    </row>
    <row r="38" spans="1:27" ht="12.75">
      <c r="A38" s="168" t="s">
        <v>148</v>
      </c>
      <c r="B38" s="164"/>
      <c r="C38" s="164"/>
      <c r="D38" s="169">
        <f>SUM(D32:D37)</f>
        <v>3.4</v>
      </c>
      <c r="E38" s="169">
        <f>SUM(E32:E37)</f>
        <v>25.030000000000005</v>
      </c>
      <c r="F38" s="169">
        <f>SUM(F32:F37)</f>
        <v>17.61</v>
      </c>
      <c r="G38" s="169">
        <f>SUM(G32:G37)</f>
        <v>93.75999999999999</v>
      </c>
      <c r="H38" s="169">
        <f>SUM(H32:H37)</f>
        <v>610.79</v>
      </c>
      <c r="I38" s="164"/>
      <c r="J38" s="169">
        <f>SUM(J32:J37)</f>
        <v>4</v>
      </c>
      <c r="K38" s="161">
        <v>0.76</v>
      </c>
      <c r="L38" s="161">
        <v>0.1</v>
      </c>
      <c r="M38" s="161">
        <v>24.76</v>
      </c>
      <c r="N38" s="161">
        <v>105</v>
      </c>
      <c r="P38" s="84"/>
      <c r="Q38" s="146"/>
      <c r="R38" s="146"/>
      <c r="S38" s="205"/>
      <c r="T38" s="146"/>
      <c r="U38" s="146"/>
      <c r="V38" s="146"/>
      <c r="W38" s="146"/>
      <c r="X38" s="208"/>
      <c r="Y38" s="209"/>
      <c r="Z38" s="84"/>
      <c r="AA38" s="84"/>
    </row>
    <row r="39" spans="1:27" ht="12.75">
      <c r="A39" s="164" t="s">
        <v>321</v>
      </c>
      <c r="B39" s="164"/>
      <c r="C39" s="164"/>
      <c r="D39" s="169"/>
      <c r="E39" s="169"/>
      <c r="F39" s="169"/>
      <c r="G39" s="169"/>
      <c r="H39" s="169"/>
      <c r="I39" s="164"/>
      <c r="J39" s="169"/>
      <c r="K39" s="161">
        <v>1.52</v>
      </c>
      <c r="L39" s="161">
        <v>0.6</v>
      </c>
      <c r="M39" s="161">
        <v>27.88</v>
      </c>
      <c r="N39" s="161">
        <v>112</v>
      </c>
      <c r="P39" s="88"/>
      <c r="Q39" s="185"/>
      <c r="R39" s="185"/>
      <c r="S39" s="186"/>
      <c r="T39" s="185"/>
      <c r="U39" s="185"/>
      <c r="V39" s="185"/>
      <c r="W39" s="185"/>
      <c r="X39" s="276"/>
      <c r="Y39" s="274"/>
      <c r="Z39" s="84"/>
      <c r="AA39" s="84"/>
    </row>
    <row r="40" spans="1:27" s="35" customFormat="1" ht="12.75">
      <c r="A40" s="157" t="s">
        <v>235</v>
      </c>
      <c r="B40" s="23" t="s">
        <v>236</v>
      </c>
      <c r="C40" s="23">
        <v>50</v>
      </c>
      <c r="D40" s="155">
        <v>1.5</v>
      </c>
      <c r="E40" s="23">
        <v>11.24</v>
      </c>
      <c r="F40" s="23">
        <v>12.59</v>
      </c>
      <c r="G40" s="23">
        <v>2.25</v>
      </c>
      <c r="H40" s="23">
        <v>166.32</v>
      </c>
      <c r="I40" s="160">
        <v>60</v>
      </c>
      <c r="J40" s="161">
        <v>2</v>
      </c>
      <c r="K40" s="166">
        <f>SUM(K36:K39)</f>
        <v>20.115000000000002</v>
      </c>
      <c r="L40" s="166">
        <f>SUM(L36:L39)</f>
        <v>26.26</v>
      </c>
      <c r="M40" s="166">
        <f>SUM(M36:M39)</f>
        <v>137.76</v>
      </c>
      <c r="N40" s="166">
        <f>SUM(N36:N39)</f>
        <v>850.905</v>
      </c>
      <c r="P40" s="185"/>
      <c r="Q40" s="185"/>
      <c r="R40" s="185"/>
      <c r="S40" s="186"/>
      <c r="T40" s="185"/>
      <c r="U40" s="185"/>
      <c r="V40" s="185"/>
      <c r="W40" s="185"/>
      <c r="X40" s="187"/>
      <c r="Y40" s="188"/>
      <c r="Z40" s="88"/>
      <c r="AA40" s="88"/>
    </row>
    <row r="41" spans="1:27" s="35" customFormat="1" ht="12.75">
      <c r="A41" s="157" t="s">
        <v>152</v>
      </c>
      <c r="B41" s="23" t="s">
        <v>153</v>
      </c>
      <c r="C41" s="23" t="s">
        <v>161</v>
      </c>
      <c r="D41" s="155">
        <v>0.15</v>
      </c>
      <c r="E41" s="23">
        <v>0.47</v>
      </c>
      <c r="F41" s="23">
        <v>3.48</v>
      </c>
      <c r="G41" s="23">
        <v>1.9</v>
      </c>
      <c r="H41" s="23">
        <v>40.57</v>
      </c>
      <c r="I41" s="160" t="s">
        <v>161</v>
      </c>
      <c r="J41" s="161">
        <v>0.15</v>
      </c>
      <c r="K41" s="166"/>
      <c r="L41" s="166"/>
      <c r="M41" s="166"/>
      <c r="N41" s="166"/>
      <c r="P41" s="275"/>
      <c r="Q41" s="185"/>
      <c r="R41" s="269"/>
      <c r="S41" s="270"/>
      <c r="T41" s="269"/>
      <c r="U41" s="269"/>
      <c r="V41" s="269"/>
      <c r="W41" s="269"/>
      <c r="X41" s="269"/>
      <c r="Y41" s="270"/>
      <c r="Z41" s="88"/>
      <c r="AA41" s="88"/>
    </row>
    <row r="42" spans="1:27" ht="12.75">
      <c r="A42" s="157" t="s">
        <v>171</v>
      </c>
      <c r="B42" s="23" t="s">
        <v>172</v>
      </c>
      <c r="C42" s="23">
        <v>75</v>
      </c>
      <c r="D42" s="155">
        <v>0.15</v>
      </c>
      <c r="E42" s="23">
        <v>1.72</v>
      </c>
      <c r="F42" s="23">
        <v>0.35</v>
      </c>
      <c r="G42" s="23">
        <v>12.77</v>
      </c>
      <c r="H42" s="23">
        <v>60.45</v>
      </c>
      <c r="I42" s="160">
        <v>75</v>
      </c>
      <c r="J42" s="161">
        <v>0.15</v>
      </c>
      <c r="K42" s="157"/>
      <c r="L42" s="157"/>
      <c r="M42" s="157"/>
      <c r="N42" s="157"/>
      <c r="P42" s="275"/>
      <c r="Q42" s="146"/>
      <c r="R42" s="146"/>
      <c r="S42" s="205"/>
      <c r="T42" s="146"/>
      <c r="U42" s="146"/>
      <c r="V42" s="146"/>
      <c r="W42" s="146"/>
      <c r="X42" s="146"/>
      <c r="Y42" s="84"/>
      <c r="Z42" s="84"/>
      <c r="AA42" s="84"/>
    </row>
    <row r="43" spans="1:27" ht="12.75">
      <c r="A43" s="157" t="s">
        <v>237</v>
      </c>
      <c r="B43" s="23" t="s">
        <v>238</v>
      </c>
      <c r="C43" s="23">
        <v>100</v>
      </c>
      <c r="D43" s="155">
        <v>0.3</v>
      </c>
      <c r="E43" s="23">
        <v>1.05</v>
      </c>
      <c r="F43" s="23">
        <v>0.27</v>
      </c>
      <c r="G43" s="23">
        <v>5.23</v>
      </c>
      <c r="H43" s="23">
        <v>22.39</v>
      </c>
      <c r="I43" s="23">
        <v>100</v>
      </c>
      <c r="J43" s="155">
        <v>0.3</v>
      </c>
      <c r="K43" s="155">
        <v>21.96</v>
      </c>
      <c r="L43" s="155">
        <v>23.6</v>
      </c>
      <c r="M43" s="155">
        <v>6.89</v>
      </c>
      <c r="N43" s="155">
        <v>329.68</v>
      </c>
      <c r="P43" s="84"/>
      <c r="Q43" s="146"/>
      <c r="R43" s="146"/>
      <c r="S43" s="205"/>
      <c r="T43" s="146"/>
      <c r="U43" s="146"/>
      <c r="V43" s="146"/>
      <c r="W43" s="146"/>
      <c r="X43" s="206"/>
      <c r="Y43" s="205"/>
      <c r="Z43" s="84"/>
      <c r="AA43" s="84"/>
    </row>
    <row r="44" spans="1:27" ht="12.75">
      <c r="A44" s="157" t="s">
        <v>38</v>
      </c>
      <c r="B44" s="23"/>
      <c r="C44" s="23">
        <v>200</v>
      </c>
      <c r="D44" s="155">
        <v>0.6</v>
      </c>
      <c r="E44" s="23">
        <v>0.76</v>
      </c>
      <c r="F44" s="23">
        <v>0.1</v>
      </c>
      <c r="G44" s="23">
        <v>24.76</v>
      </c>
      <c r="H44" s="23">
        <v>105</v>
      </c>
      <c r="I44" s="159">
        <v>200</v>
      </c>
      <c r="J44" s="161">
        <v>0.6</v>
      </c>
      <c r="K44" s="155">
        <v>0.95</v>
      </c>
      <c r="L44" s="155">
        <v>6.95</v>
      </c>
      <c r="M44" s="155">
        <v>3.8</v>
      </c>
      <c r="N44" s="155">
        <v>81.14</v>
      </c>
      <c r="P44" s="84"/>
      <c r="Q44" s="146"/>
      <c r="R44" s="146"/>
      <c r="S44" s="205"/>
      <c r="T44" s="146"/>
      <c r="U44" s="146"/>
      <c r="V44" s="146"/>
      <c r="W44" s="146"/>
      <c r="X44" s="207"/>
      <c r="Y44" s="205"/>
      <c r="Z44" s="84"/>
      <c r="AA44" s="84"/>
    </row>
    <row r="45" spans="1:27" ht="12.75">
      <c r="A45" s="157" t="s">
        <v>147</v>
      </c>
      <c r="B45" s="23"/>
      <c r="C45" s="23">
        <v>150</v>
      </c>
      <c r="D45" s="155">
        <v>0.6</v>
      </c>
      <c r="E45" s="23">
        <v>2.28</v>
      </c>
      <c r="F45" s="23">
        <v>0.9</v>
      </c>
      <c r="G45" s="23">
        <v>41.82</v>
      </c>
      <c r="H45" s="23">
        <v>168</v>
      </c>
      <c r="I45" s="160">
        <v>150</v>
      </c>
      <c r="J45" s="161">
        <v>0.6</v>
      </c>
      <c r="K45" s="155">
        <v>1.72</v>
      </c>
      <c r="L45" s="155">
        <v>0.35</v>
      </c>
      <c r="M45" s="155">
        <v>12.77</v>
      </c>
      <c r="N45" s="155">
        <v>60.45</v>
      </c>
      <c r="P45" s="84"/>
      <c r="Q45" s="146"/>
      <c r="R45" s="146"/>
      <c r="S45" s="205"/>
      <c r="T45" s="146"/>
      <c r="U45" s="146"/>
      <c r="V45" s="146"/>
      <c r="W45" s="146"/>
      <c r="X45" s="146"/>
      <c r="Y45" s="205"/>
      <c r="Z45" s="84"/>
      <c r="AA45" s="84"/>
    </row>
    <row r="46" spans="1:27" ht="12.75">
      <c r="A46" s="224" t="s">
        <v>239</v>
      </c>
      <c r="B46" s="200"/>
      <c r="C46" s="200">
        <v>20</v>
      </c>
      <c r="D46" s="201">
        <v>0.1</v>
      </c>
      <c r="E46" s="200">
        <v>1.1</v>
      </c>
      <c r="F46" s="200">
        <v>3.82</v>
      </c>
      <c r="G46" s="200">
        <v>9.99</v>
      </c>
      <c r="H46" s="200">
        <v>78.85</v>
      </c>
      <c r="I46" s="225">
        <v>40</v>
      </c>
      <c r="J46" s="226">
        <v>0.2</v>
      </c>
      <c r="K46" s="155">
        <v>1.05</v>
      </c>
      <c r="L46" s="155">
        <v>0.18</v>
      </c>
      <c r="M46" s="155">
        <v>4.76</v>
      </c>
      <c r="N46" s="155">
        <v>19.59</v>
      </c>
      <c r="P46" s="84"/>
      <c r="Q46" s="146"/>
      <c r="R46" s="146"/>
      <c r="S46" s="205"/>
      <c r="T46" s="146"/>
      <c r="U46" s="146"/>
      <c r="V46" s="146"/>
      <c r="W46" s="146"/>
      <c r="X46" s="146"/>
      <c r="Y46" s="205"/>
      <c r="Z46" s="84"/>
      <c r="AA46" s="84"/>
    </row>
    <row r="47" spans="1:27" ht="12.75">
      <c r="A47" s="175" t="s">
        <v>148</v>
      </c>
      <c r="B47" s="22"/>
      <c r="C47" s="22"/>
      <c r="D47" s="176">
        <v>3.4</v>
      </c>
      <c r="E47" s="22">
        <v>18.62</v>
      </c>
      <c r="F47" s="22">
        <v>21.51</v>
      </c>
      <c r="G47" s="22">
        <v>98.72</v>
      </c>
      <c r="H47" s="22">
        <v>641.58</v>
      </c>
      <c r="I47" s="164"/>
      <c r="J47" s="169">
        <v>4</v>
      </c>
      <c r="K47" s="161">
        <v>0.76</v>
      </c>
      <c r="L47" s="161">
        <v>0.1</v>
      </c>
      <c r="M47" s="161">
        <v>24.76</v>
      </c>
      <c r="N47" s="161">
        <v>105</v>
      </c>
      <c r="P47" s="88"/>
      <c r="Q47" s="185"/>
      <c r="R47" s="185"/>
      <c r="S47" s="186"/>
      <c r="T47" s="185"/>
      <c r="U47" s="185"/>
      <c r="V47" s="185"/>
      <c r="W47" s="185"/>
      <c r="X47" s="273"/>
      <c r="Y47" s="274"/>
      <c r="Z47" s="84"/>
      <c r="AA47" s="84"/>
    </row>
    <row r="48" spans="1:27" s="35" customFormat="1" ht="17.25" customHeight="1">
      <c r="A48" s="88"/>
      <c r="B48" s="185"/>
      <c r="C48" s="185"/>
      <c r="D48" s="186"/>
      <c r="E48" s="185"/>
      <c r="F48" s="185"/>
      <c r="G48" s="185"/>
      <c r="H48" s="185"/>
      <c r="I48" s="187"/>
      <c r="J48" s="188"/>
      <c r="K48" s="183"/>
      <c r="L48" s="166"/>
      <c r="M48" s="166"/>
      <c r="N48" s="166"/>
      <c r="P48" s="88"/>
      <c r="Q48" s="185"/>
      <c r="R48" s="185"/>
      <c r="S48" s="186"/>
      <c r="T48" s="185"/>
      <c r="U48" s="185"/>
      <c r="V48" s="185"/>
      <c r="W48" s="185"/>
      <c r="X48" s="187"/>
      <c r="Y48" s="188"/>
      <c r="Z48" s="88"/>
      <c r="AA48" s="88"/>
    </row>
    <row r="49" spans="1:27" s="35" customFormat="1" ht="16.5" customHeight="1">
      <c r="A49" s="88" t="s">
        <v>274</v>
      </c>
      <c r="B49" s="185"/>
      <c r="C49" s="185"/>
      <c r="D49" s="186"/>
      <c r="E49" s="185"/>
      <c r="F49" s="185"/>
      <c r="G49" s="185"/>
      <c r="H49" s="185"/>
      <c r="I49" s="187"/>
      <c r="J49" s="188"/>
      <c r="K49" s="183"/>
      <c r="L49" s="166"/>
      <c r="M49" s="166"/>
      <c r="N49" s="166"/>
      <c r="P49" s="88"/>
      <c r="Q49" s="185"/>
      <c r="R49" s="185"/>
      <c r="S49" s="186"/>
      <c r="T49" s="185"/>
      <c r="U49" s="185"/>
      <c r="V49" s="185"/>
      <c r="W49" s="185"/>
      <c r="X49" s="187"/>
      <c r="Y49" s="188"/>
      <c r="Z49" s="88"/>
      <c r="AA49" s="88"/>
    </row>
    <row r="50" spans="1:27" s="35" customFormat="1" ht="39.75" customHeight="1">
      <c r="A50" s="88"/>
      <c r="B50" s="185"/>
      <c r="C50" s="185"/>
      <c r="D50" s="186"/>
      <c r="E50" s="185"/>
      <c r="F50" s="185"/>
      <c r="G50" s="185"/>
      <c r="H50" s="185"/>
      <c r="I50" s="187"/>
      <c r="J50" s="188"/>
      <c r="K50" s="183"/>
      <c r="L50" s="166"/>
      <c r="M50" s="166"/>
      <c r="N50" s="166"/>
      <c r="P50" s="88"/>
      <c r="Q50" s="185"/>
      <c r="R50" s="185"/>
      <c r="S50" s="186"/>
      <c r="T50" s="185"/>
      <c r="U50" s="185"/>
      <c r="V50" s="185"/>
      <c r="W50" s="185"/>
      <c r="X50" s="187"/>
      <c r="Y50" s="188"/>
      <c r="Z50" s="88"/>
      <c r="AA50" s="88"/>
    </row>
    <row r="51" spans="1:27" s="35" customFormat="1" ht="39.75" customHeight="1">
      <c r="A51" s="88"/>
      <c r="B51" s="185"/>
      <c r="C51" s="185"/>
      <c r="D51" s="186"/>
      <c r="E51" s="185"/>
      <c r="F51" s="185"/>
      <c r="G51" s="185"/>
      <c r="H51" s="185"/>
      <c r="I51" s="187"/>
      <c r="J51" s="188"/>
      <c r="K51" s="183"/>
      <c r="L51" s="166"/>
      <c r="M51" s="166"/>
      <c r="N51" s="166"/>
      <c r="P51" s="88"/>
      <c r="Q51" s="185"/>
      <c r="R51" s="185"/>
      <c r="S51" s="186"/>
      <c r="T51" s="185"/>
      <c r="U51" s="185"/>
      <c r="V51" s="185"/>
      <c r="W51" s="185"/>
      <c r="X51" s="187"/>
      <c r="Y51" s="188"/>
      <c r="Z51" s="88"/>
      <c r="AA51" s="88"/>
    </row>
    <row r="52" spans="1:27" s="35" customFormat="1" ht="11.25" customHeight="1">
      <c r="A52" s="88"/>
      <c r="B52" s="185"/>
      <c r="C52" s="185"/>
      <c r="D52" s="186"/>
      <c r="E52" s="185"/>
      <c r="F52" s="185"/>
      <c r="G52" s="185"/>
      <c r="H52" s="185"/>
      <c r="I52" s="187"/>
      <c r="J52" s="188"/>
      <c r="K52" s="183"/>
      <c r="L52" s="166"/>
      <c r="M52" s="166"/>
      <c r="N52" s="166"/>
      <c r="P52" s="88"/>
      <c r="Q52" s="185"/>
      <c r="R52" s="185"/>
      <c r="S52" s="186"/>
      <c r="T52" s="185"/>
      <c r="U52" s="185"/>
      <c r="V52" s="185"/>
      <c r="W52" s="185"/>
      <c r="X52" s="187"/>
      <c r="Y52" s="188"/>
      <c r="Z52" s="88"/>
      <c r="AA52" s="88"/>
    </row>
    <row r="53" spans="1:27" s="35" customFormat="1" ht="21" customHeight="1">
      <c r="A53" s="88"/>
      <c r="B53" s="185"/>
      <c r="C53" s="185"/>
      <c r="D53" s="186"/>
      <c r="E53" s="185"/>
      <c r="F53" s="185"/>
      <c r="G53" s="185"/>
      <c r="H53" s="185"/>
      <c r="I53" s="187"/>
      <c r="J53" s="188"/>
      <c r="K53" s="183"/>
      <c r="L53" s="166"/>
      <c r="M53" s="166"/>
      <c r="N53" s="166"/>
      <c r="P53" s="88"/>
      <c r="Q53" s="185"/>
      <c r="R53" s="185"/>
      <c r="S53" s="186"/>
      <c r="T53" s="185"/>
      <c r="U53" s="185"/>
      <c r="V53" s="185"/>
      <c r="W53" s="185"/>
      <c r="X53" s="187"/>
      <c r="Y53" s="188"/>
      <c r="Z53" s="88"/>
      <c r="AA53" s="88"/>
    </row>
    <row r="54" spans="1:27" s="35" customFormat="1" ht="16.5" customHeight="1">
      <c r="A54" s="35" t="s">
        <v>272</v>
      </c>
      <c r="J54" s="188"/>
      <c r="K54" s="183"/>
      <c r="L54" s="166"/>
      <c r="M54" s="166"/>
      <c r="N54" s="166"/>
      <c r="P54" s="88"/>
      <c r="Q54" s="88"/>
      <c r="R54" s="88"/>
      <c r="S54" s="88"/>
      <c r="T54" s="88"/>
      <c r="U54" s="88"/>
      <c r="V54" s="88"/>
      <c r="W54" s="88"/>
      <c r="X54" s="88"/>
      <c r="Y54" s="188"/>
      <c r="Z54" s="88"/>
      <c r="AA54" s="88"/>
    </row>
    <row r="55" spans="10:27" s="35" customFormat="1" ht="16.5" customHeight="1">
      <c r="J55" s="188"/>
      <c r="K55" s="183"/>
      <c r="L55" s="166"/>
      <c r="M55" s="166"/>
      <c r="N55" s="166"/>
      <c r="P55" s="88"/>
      <c r="Q55" s="88"/>
      <c r="R55" s="88"/>
      <c r="S55" s="88"/>
      <c r="T55" s="88"/>
      <c r="U55" s="88"/>
      <c r="V55" s="88"/>
      <c r="W55" s="88"/>
      <c r="X55" s="88"/>
      <c r="Y55" s="188"/>
      <c r="Z55" s="88"/>
      <c r="AA55" s="88"/>
    </row>
    <row r="56" spans="1:27" s="35" customFormat="1" ht="14.25" customHeight="1">
      <c r="A56" s="88"/>
      <c r="B56" s="185"/>
      <c r="C56" s="185"/>
      <c r="D56" s="186" t="s">
        <v>273</v>
      </c>
      <c r="E56" s="185"/>
      <c r="F56" s="185"/>
      <c r="G56" s="185"/>
      <c r="H56" s="185"/>
      <c r="I56" s="187"/>
      <c r="J56" s="188"/>
      <c r="K56" s="183"/>
      <c r="L56" s="166"/>
      <c r="M56" s="166"/>
      <c r="N56" s="166"/>
      <c r="P56" s="88"/>
      <c r="Q56" s="185"/>
      <c r="R56" s="185"/>
      <c r="S56" s="186"/>
      <c r="T56" s="185"/>
      <c r="U56" s="185"/>
      <c r="V56" s="185"/>
      <c r="W56" s="185"/>
      <c r="X56" s="187"/>
      <c r="Y56" s="188"/>
      <c r="Z56" s="88"/>
      <c r="AA56" s="88"/>
    </row>
    <row r="57" spans="1:27" s="35" customFormat="1" ht="14.25" customHeight="1">
      <c r="A57" s="88"/>
      <c r="B57" s="185"/>
      <c r="C57" s="185"/>
      <c r="D57" s="186"/>
      <c r="E57" s="185"/>
      <c r="F57" s="185"/>
      <c r="G57" s="185"/>
      <c r="H57" s="185"/>
      <c r="I57" s="187"/>
      <c r="J57" s="188"/>
      <c r="K57" s="183"/>
      <c r="L57" s="166"/>
      <c r="M57" s="166"/>
      <c r="N57" s="166"/>
      <c r="P57" s="88"/>
      <c r="Q57" s="185"/>
      <c r="R57" s="185"/>
      <c r="S57" s="186"/>
      <c r="T57" s="185"/>
      <c r="U57" s="185"/>
      <c r="V57" s="185"/>
      <c r="W57" s="185"/>
      <c r="X57" s="187"/>
      <c r="Y57" s="188"/>
      <c r="Z57" s="88"/>
      <c r="AA57" s="88"/>
    </row>
    <row r="58" spans="1:27" ht="14.25" customHeight="1">
      <c r="A58" s="175" t="s">
        <v>1</v>
      </c>
      <c r="B58" s="23"/>
      <c r="C58" s="22" t="s">
        <v>271</v>
      </c>
      <c r="D58" s="22" t="s">
        <v>4</v>
      </c>
      <c r="E58" s="22" t="s">
        <v>135</v>
      </c>
      <c r="F58" s="22" t="s">
        <v>136</v>
      </c>
      <c r="G58" s="22" t="s">
        <v>270</v>
      </c>
      <c r="H58" s="22" t="s">
        <v>137</v>
      </c>
      <c r="I58" s="177" t="s">
        <v>134</v>
      </c>
      <c r="J58" s="178" t="s">
        <v>4</v>
      </c>
      <c r="K58" s="157"/>
      <c r="L58" s="157"/>
      <c r="M58" s="157"/>
      <c r="N58" s="157"/>
      <c r="P58" s="88"/>
      <c r="Q58" s="146"/>
      <c r="R58" s="185"/>
      <c r="S58" s="185"/>
      <c r="T58" s="185"/>
      <c r="U58" s="185"/>
      <c r="V58" s="185"/>
      <c r="W58" s="185"/>
      <c r="X58" s="214"/>
      <c r="Y58" s="215"/>
      <c r="Z58" s="84"/>
      <c r="AA58" s="84"/>
    </row>
    <row r="59" spans="1:27" ht="14.25" customHeight="1">
      <c r="A59" s="22" t="s">
        <v>322</v>
      </c>
      <c r="B59" s="23"/>
      <c r="C59" s="22" t="s">
        <v>101</v>
      </c>
      <c r="D59" s="22"/>
      <c r="E59" s="22"/>
      <c r="F59" s="22"/>
      <c r="G59" s="22"/>
      <c r="H59" s="22"/>
      <c r="I59" s="177" t="s">
        <v>323</v>
      </c>
      <c r="J59" s="178"/>
      <c r="K59" s="157"/>
      <c r="L59" s="157"/>
      <c r="M59" s="157"/>
      <c r="N59" s="157"/>
      <c r="P59" s="185"/>
      <c r="Q59" s="146"/>
      <c r="R59" s="185"/>
      <c r="S59" s="185"/>
      <c r="T59" s="185"/>
      <c r="U59" s="185"/>
      <c r="V59" s="185"/>
      <c r="W59" s="185"/>
      <c r="X59" s="214"/>
      <c r="Y59" s="215"/>
      <c r="Z59" s="84"/>
      <c r="AA59" s="84"/>
    </row>
    <row r="60" spans="1:27" ht="12.75">
      <c r="A60" s="171" t="s">
        <v>240</v>
      </c>
      <c r="B60" s="22"/>
      <c r="C60" s="200">
        <v>150</v>
      </c>
      <c r="D60" s="201">
        <v>2.05</v>
      </c>
      <c r="E60" s="200"/>
      <c r="F60" s="200"/>
      <c r="G60" s="200"/>
      <c r="H60" s="200"/>
      <c r="I60" s="200">
        <v>200</v>
      </c>
      <c r="J60" s="201">
        <v>2.6</v>
      </c>
      <c r="K60" s="155">
        <v>23.7</v>
      </c>
      <c r="L60" s="155">
        <v>23.14</v>
      </c>
      <c r="M60" s="155">
        <v>2.75</v>
      </c>
      <c r="N60" s="155">
        <v>310.29</v>
      </c>
      <c r="P60" s="84"/>
      <c r="Q60" s="146"/>
      <c r="R60" s="146"/>
      <c r="S60" s="205"/>
      <c r="T60" s="146"/>
      <c r="U60" s="146"/>
      <c r="V60" s="146"/>
      <c r="W60" s="146"/>
      <c r="X60" s="206"/>
      <c r="Y60" s="205"/>
      <c r="Z60" s="84"/>
      <c r="AA60" s="84"/>
    </row>
    <row r="61" spans="1:27" ht="12.75">
      <c r="A61" s="162" t="s">
        <v>188</v>
      </c>
      <c r="B61" s="22"/>
      <c r="C61" s="200">
        <v>30</v>
      </c>
      <c r="D61" s="201">
        <v>0.15</v>
      </c>
      <c r="E61" s="200"/>
      <c r="F61" s="200"/>
      <c r="G61" s="200"/>
      <c r="H61" s="200"/>
      <c r="I61" s="200">
        <v>40</v>
      </c>
      <c r="J61" s="201">
        <v>0.2</v>
      </c>
      <c r="K61" s="161">
        <v>2.96</v>
      </c>
      <c r="L61" s="161">
        <v>0.52</v>
      </c>
      <c r="M61" s="161">
        <v>20.52</v>
      </c>
      <c r="N61" s="161">
        <v>86.8</v>
      </c>
      <c r="P61" s="84"/>
      <c r="Q61" s="146"/>
      <c r="R61" s="146"/>
      <c r="S61" s="205"/>
      <c r="T61" s="146"/>
      <c r="U61" s="146"/>
      <c r="V61" s="146"/>
      <c r="W61" s="146"/>
      <c r="X61" s="210"/>
      <c r="Y61" s="209"/>
      <c r="Z61" s="84"/>
      <c r="AA61" s="84"/>
    </row>
    <row r="62" spans="1:27" ht="12.75">
      <c r="A62" s="162" t="s">
        <v>38</v>
      </c>
      <c r="B62" s="23"/>
      <c r="C62" s="23">
        <v>200</v>
      </c>
      <c r="D62" s="201">
        <v>0.6</v>
      </c>
      <c r="E62" s="23"/>
      <c r="F62" s="23"/>
      <c r="G62" s="23"/>
      <c r="H62" s="23"/>
      <c r="I62" s="23">
        <v>200</v>
      </c>
      <c r="J62" s="201">
        <v>0.6</v>
      </c>
      <c r="K62" s="161">
        <v>4.54</v>
      </c>
      <c r="L62" s="161">
        <v>4.11</v>
      </c>
      <c r="M62" s="161">
        <v>24.95</v>
      </c>
      <c r="N62" s="161">
        <v>152.16</v>
      </c>
      <c r="P62" s="84"/>
      <c r="Q62" s="146"/>
      <c r="R62" s="146"/>
      <c r="S62" s="205"/>
      <c r="T62" s="146"/>
      <c r="U62" s="146"/>
      <c r="V62" s="146"/>
      <c r="W62" s="146"/>
      <c r="X62" s="210"/>
      <c r="Y62" s="209"/>
      <c r="Z62" s="84"/>
      <c r="AA62" s="84"/>
    </row>
    <row r="63" spans="1:27" ht="12.75">
      <c r="A63" s="162" t="s">
        <v>147</v>
      </c>
      <c r="B63" s="23"/>
      <c r="C63" s="23">
        <v>150</v>
      </c>
      <c r="D63" s="201">
        <v>0.6</v>
      </c>
      <c r="E63" s="23"/>
      <c r="F63" s="23"/>
      <c r="G63" s="23"/>
      <c r="H63" s="23"/>
      <c r="I63" s="154">
        <v>150</v>
      </c>
      <c r="J63" s="201">
        <v>0.6</v>
      </c>
      <c r="K63" s="161">
        <v>2.5</v>
      </c>
      <c r="L63" s="161">
        <v>5.14</v>
      </c>
      <c r="M63" s="161">
        <v>12.69</v>
      </c>
      <c r="N63" s="161">
        <v>94.3</v>
      </c>
      <c r="P63" s="84"/>
      <c r="Q63" s="146"/>
      <c r="R63" s="146"/>
      <c r="S63" s="205"/>
      <c r="T63" s="146"/>
      <c r="U63" s="146"/>
      <c r="V63" s="146"/>
      <c r="W63" s="146"/>
      <c r="X63" s="210"/>
      <c r="Y63" s="209"/>
      <c r="Z63" s="84"/>
      <c r="AA63" s="84"/>
    </row>
    <row r="64" spans="1:27" s="35" customFormat="1" ht="12.75">
      <c r="A64" s="168" t="s">
        <v>148</v>
      </c>
      <c r="B64" s="23"/>
      <c r="C64" s="23"/>
      <c r="D64" s="176">
        <f>SUM(D60:D63)</f>
        <v>3.4</v>
      </c>
      <c r="E64" s="22"/>
      <c r="F64" s="22"/>
      <c r="G64" s="22"/>
      <c r="H64" s="22"/>
      <c r="I64" s="230"/>
      <c r="J64" s="176">
        <f>SUM(J60:J63)</f>
        <v>4</v>
      </c>
      <c r="K64" s="166">
        <f>SUM(K60:K63)</f>
        <v>33.7</v>
      </c>
      <c r="L64" s="166">
        <f>SUM(L60:L63)</f>
        <v>32.91</v>
      </c>
      <c r="M64" s="166">
        <f>SUM(M60:M63)</f>
        <v>60.91</v>
      </c>
      <c r="N64" s="166">
        <f>SUM(N60:N63)</f>
        <v>643.55</v>
      </c>
      <c r="P64" s="88"/>
      <c r="Q64" s="185"/>
      <c r="R64" s="185"/>
      <c r="S64" s="186"/>
      <c r="T64" s="185"/>
      <c r="U64" s="185"/>
      <c r="V64" s="185"/>
      <c r="W64" s="185"/>
      <c r="X64" s="235"/>
      <c r="Y64" s="188"/>
      <c r="Z64" s="88"/>
      <c r="AA64" s="88"/>
    </row>
    <row r="65" spans="1:27" s="35" customFormat="1" ht="12.75">
      <c r="A65" s="22" t="s">
        <v>324</v>
      </c>
      <c r="B65" s="23"/>
      <c r="C65" s="23"/>
      <c r="D65" s="155"/>
      <c r="E65" s="23"/>
      <c r="F65" s="23"/>
      <c r="G65" s="23"/>
      <c r="H65" s="23"/>
      <c r="I65" s="23"/>
      <c r="J65" s="155"/>
      <c r="K65" s="166"/>
      <c r="L65" s="166"/>
      <c r="M65" s="166"/>
      <c r="N65" s="166"/>
      <c r="P65" s="185"/>
      <c r="Q65" s="185"/>
      <c r="R65" s="185"/>
      <c r="S65" s="186"/>
      <c r="T65" s="185"/>
      <c r="U65" s="185"/>
      <c r="V65" s="185"/>
      <c r="W65" s="185"/>
      <c r="X65" s="235"/>
      <c r="Y65" s="188"/>
      <c r="Z65" s="88"/>
      <c r="AA65" s="88"/>
    </row>
    <row r="66" spans="1:27" ht="12.75">
      <c r="A66" s="224" t="s">
        <v>227</v>
      </c>
      <c r="B66" s="22" t="s">
        <v>243</v>
      </c>
      <c r="C66" s="200">
        <v>75</v>
      </c>
      <c r="D66" s="201">
        <v>1.88</v>
      </c>
      <c r="E66" s="200">
        <v>7</v>
      </c>
      <c r="F66" s="200">
        <v>35.08</v>
      </c>
      <c r="G66" s="200">
        <v>9.03</v>
      </c>
      <c r="H66" s="200">
        <v>374.65</v>
      </c>
      <c r="I66" s="200">
        <v>100</v>
      </c>
      <c r="J66" s="201">
        <v>2.41</v>
      </c>
      <c r="K66" s="157"/>
      <c r="L66" s="157"/>
      <c r="M66" s="157"/>
      <c r="N66" s="157"/>
      <c r="P66" s="275"/>
      <c r="Q66" s="146"/>
      <c r="R66" s="146"/>
      <c r="S66" s="205"/>
      <c r="T66" s="146"/>
      <c r="U66" s="146"/>
      <c r="V66" s="146"/>
      <c r="W66" s="146"/>
      <c r="X66" s="84"/>
      <c r="Y66" s="84"/>
      <c r="Z66" s="84"/>
      <c r="AA66" s="84"/>
    </row>
    <row r="67" spans="1:27" ht="12.75">
      <c r="A67" s="224" t="s">
        <v>152</v>
      </c>
      <c r="B67" s="22" t="s">
        <v>153</v>
      </c>
      <c r="C67" s="200" t="s">
        <v>154</v>
      </c>
      <c r="D67" s="201">
        <v>0.13</v>
      </c>
      <c r="E67" s="200">
        <v>0.47</v>
      </c>
      <c r="F67" s="200">
        <v>3.48</v>
      </c>
      <c r="G67" s="200">
        <v>1.9</v>
      </c>
      <c r="H67" s="200">
        <v>40.57</v>
      </c>
      <c r="I67" s="200" t="s">
        <v>154</v>
      </c>
      <c r="J67" s="201">
        <v>0.15</v>
      </c>
      <c r="K67" s="155">
        <v>28.17</v>
      </c>
      <c r="L67" s="155">
        <v>18.26</v>
      </c>
      <c r="M67" s="155">
        <v>7.09</v>
      </c>
      <c r="N67" s="155">
        <v>301.33</v>
      </c>
      <c r="P67" s="84"/>
      <c r="Q67" s="84"/>
      <c r="R67" s="205"/>
      <c r="S67" s="205"/>
      <c r="T67" s="146"/>
      <c r="U67" s="146"/>
      <c r="V67" s="146"/>
      <c r="W67" s="146"/>
      <c r="X67" s="207"/>
      <c r="Y67" s="205"/>
      <c r="Z67" s="84"/>
      <c r="AA67" s="84"/>
    </row>
    <row r="68" spans="1:27" ht="12.75">
      <c r="A68" s="223" t="s">
        <v>141</v>
      </c>
      <c r="B68" s="23" t="s">
        <v>158</v>
      </c>
      <c r="C68" s="23">
        <v>20</v>
      </c>
      <c r="D68" s="155">
        <v>0.05</v>
      </c>
      <c r="E68" s="23">
        <v>2.8</v>
      </c>
      <c r="F68" s="23"/>
      <c r="G68" s="23">
        <v>1.3</v>
      </c>
      <c r="H68" s="23">
        <v>16</v>
      </c>
      <c r="I68" s="157">
        <v>20</v>
      </c>
      <c r="J68" s="157">
        <v>0.05</v>
      </c>
      <c r="K68" s="155">
        <v>1.72</v>
      </c>
      <c r="L68" s="155">
        <v>0.35</v>
      </c>
      <c r="M68" s="155">
        <v>12.77</v>
      </c>
      <c r="N68" s="155">
        <v>60.45</v>
      </c>
      <c r="P68" s="84"/>
      <c r="Q68" s="84"/>
      <c r="R68" s="146"/>
      <c r="S68" s="205"/>
      <c r="T68" s="146"/>
      <c r="U68" s="146"/>
      <c r="V68" s="146"/>
      <c r="W68" s="146"/>
      <c r="X68" s="146"/>
      <c r="Y68" s="205"/>
      <c r="Z68" s="84"/>
      <c r="AA68" s="84"/>
    </row>
    <row r="69" spans="1:27" ht="12.75">
      <c r="A69" s="157" t="s">
        <v>143</v>
      </c>
      <c r="B69" s="23"/>
      <c r="C69" s="23">
        <v>75</v>
      </c>
      <c r="D69" s="155">
        <v>0.08</v>
      </c>
      <c r="E69" s="23">
        <v>0.76</v>
      </c>
      <c r="F69" s="23">
        <v>0.1</v>
      </c>
      <c r="G69" s="23">
        <v>24.76</v>
      </c>
      <c r="H69" s="23">
        <v>105</v>
      </c>
      <c r="I69" s="159">
        <v>75</v>
      </c>
      <c r="J69" s="161">
        <v>0.08</v>
      </c>
      <c r="K69" s="155">
        <v>1.01</v>
      </c>
      <c r="L69" s="155">
        <v>6.72</v>
      </c>
      <c r="M69" s="155">
        <v>9.55</v>
      </c>
      <c r="N69" s="155">
        <v>97</v>
      </c>
      <c r="P69" s="84"/>
      <c r="Q69" s="84"/>
      <c r="R69" s="146"/>
      <c r="S69" s="205"/>
      <c r="T69" s="146"/>
      <c r="U69" s="146"/>
      <c r="V69" s="146"/>
      <c r="W69" s="146"/>
      <c r="X69" s="206"/>
      <c r="Y69" s="205"/>
      <c r="Z69" s="84"/>
      <c r="AA69" s="84"/>
    </row>
    <row r="70" spans="1:27" ht="12.75">
      <c r="A70" s="157" t="s">
        <v>229</v>
      </c>
      <c r="B70" s="23"/>
      <c r="C70" s="23">
        <v>100</v>
      </c>
      <c r="D70" s="155">
        <v>0.3</v>
      </c>
      <c r="E70" s="23"/>
      <c r="F70" s="23"/>
      <c r="G70" s="23"/>
      <c r="H70" s="23"/>
      <c r="I70" s="167">
        <v>100</v>
      </c>
      <c r="J70" s="155">
        <v>0.35</v>
      </c>
      <c r="K70" s="161">
        <v>0.76</v>
      </c>
      <c r="L70" s="161">
        <v>0.1</v>
      </c>
      <c r="M70" s="161">
        <v>24.76</v>
      </c>
      <c r="N70" s="161">
        <v>105</v>
      </c>
      <c r="P70" s="84"/>
      <c r="Q70" s="84"/>
      <c r="R70" s="146"/>
      <c r="S70" s="205"/>
      <c r="T70" s="146"/>
      <c r="U70" s="146"/>
      <c r="V70" s="146"/>
      <c r="W70" s="146"/>
      <c r="X70" s="208"/>
      <c r="Y70" s="209"/>
      <c r="Z70" s="84"/>
      <c r="AA70" s="84"/>
    </row>
    <row r="71" spans="1:27" ht="12.75">
      <c r="A71" s="157" t="s">
        <v>38</v>
      </c>
      <c r="B71" s="23"/>
      <c r="C71" s="23">
        <v>200</v>
      </c>
      <c r="D71" s="155">
        <v>0.6</v>
      </c>
      <c r="E71" s="23"/>
      <c r="F71" s="23"/>
      <c r="G71" s="23"/>
      <c r="H71" s="23"/>
      <c r="I71" s="23">
        <v>200</v>
      </c>
      <c r="J71" s="155">
        <v>0.6</v>
      </c>
      <c r="K71" s="161">
        <v>11</v>
      </c>
      <c r="L71" s="161">
        <v>7</v>
      </c>
      <c r="M71" s="161">
        <v>22.7</v>
      </c>
      <c r="N71" s="161">
        <v>194</v>
      </c>
      <c r="P71" s="88"/>
      <c r="Q71" s="185"/>
      <c r="R71" s="185"/>
      <c r="S71" s="186"/>
      <c r="T71" s="185"/>
      <c r="U71" s="185"/>
      <c r="V71" s="185"/>
      <c r="W71" s="185"/>
      <c r="X71" s="273"/>
      <c r="Y71" s="274"/>
      <c r="Z71" s="84"/>
      <c r="AA71" s="84"/>
    </row>
    <row r="72" spans="1:27" ht="12.75">
      <c r="A72" s="157" t="s">
        <v>185</v>
      </c>
      <c r="B72" s="23"/>
      <c r="C72" s="23">
        <v>25</v>
      </c>
      <c r="D72" s="155">
        <v>0.36</v>
      </c>
      <c r="E72" s="23">
        <v>2.28</v>
      </c>
      <c r="F72" s="23">
        <v>0.9</v>
      </c>
      <c r="G72" s="23">
        <v>41.82</v>
      </c>
      <c r="H72" s="23">
        <v>168</v>
      </c>
      <c r="I72" s="159">
        <v>25</v>
      </c>
      <c r="J72" s="161">
        <v>0.36</v>
      </c>
      <c r="K72" s="161">
        <v>0.76</v>
      </c>
      <c r="L72" s="161">
        <v>0.3</v>
      </c>
      <c r="M72" s="161">
        <v>13.94</v>
      </c>
      <c r="N72" s="161">
        <v>56</v>
      </c>
      <c r="P72" s="185"/>
      <c r="Q72" s="146"/>
      <c r="R72" s="146"/>
      <c r="S72" s="205"/>
      <c r="T72" s="146"/>
      <c r="U72" s="146"/>
      <c r="V72" s="146"/>
      <c r="W72" s="146"/>
      <c r="X72" s="210"/>
      <c r="Y72" s="209"/>
      <c r="Z72" s="84"/>
      <c r="AA72" s="84"/>
    </row>
    <row r="73" spans="1:27" s="35" customFormat="1" ht="12.75">
      <c r="A73" s="175" t="s">
        <v>148</v>
      </c>
      <c r="B73" s="22"/>
      <c r="C73" s="22"/>
      <c r="D73" s="176">
        <v>3.4</v>
      </c>
      <c r="E73" s="22">
        <v>13.31</v>
      </c>
      <c r="F73" s="22">
        <v>39.56</v>
      </c>
      <c r="G73" s="22">
        <v>78.81</v>
      </c>
      <c r="H73" s="22">
        <v>704.22</v>
      </c>
      <c r="I73" s="227"/>
      <c r="J73" s="228">
        <v>4</v>
      </c>
      <c r="K73" s="166">
        <f>SUM(K67:K72)</f>
        <v>43.42</v>
      </c>
      <c r="L73" s="166">
        <f>SUM(L67:L72)</f>
        <v>32.730000000000004</v>
      </c>
      <c r="M73" s="166">
        <f>SUM(M67:M72)</f>
        <v>90.81</v>
      </c>
      <c r="N73" s="166">
        <f>SUM(N67:N72)</f>
        <v>813.78</v>
      </c>
      <c r="P73" s="275"/>
      <c r="Q73" s="185"/>
      <c r="R73" s="269"/>
      <c r="S73" s="270"/>
      <c r="T73" s="269"/>
      <c r="U73" s="269"/>
      <c r="V73" s="269"/>
      <c r="W73" s="269"/>
      <c r="X73" s="269"/>
      <c r="Y73" s="270"/>
      <c r="Z73" s="88"/>
      <c r="AA73" s="88"/>
    </row>
    <row r="74" spans="1:27" s="35" customFormat="1" ht="12.75">
      <c r="A74" s="22" t="s">
        <v>325</v>
      </c>
      <c r="B74" s="23"/>
      <c r="C74" s="23"/>
      <c r="D74" s="155"/>
      <c r="E74" s="23"/>
      <c r="F74" s="23"/>
      <c r="G74" s="23"/>
      <c r="H74" s="23"/>
      <c r="I74" s="23"/>
      <c r="J74" s="155"/>
      <c r="K74" s="166"/>
      <c r="L74" s="166"/>
      <c r="M74" s="166"/>
      <c r="N74" s="166"/>
      <c r="P74" s="275"/>
      <c r="Q74" s="185"/>
      <c r="R74" s="269"/>
      <c r="S74" s="270"/>
      <c r="T74" s="269"/>
      <c r="U74" s="269"/>
      <c r="V74" s="269"/>
      <c r="W74" s="269"/>
      <c r="X74" s="269"/>
      <c r="Y74" s="270"/>
      <c r="Z74" s="88"/>
      <c r="AA74" s="88"/>
    </row>
    <row r="75" spans="1:27" ht="12.75">
      <c r="A75" s="223" t="s">
        <v>300</v>
      </c>
      <c r="B75" s="223" t="s">
        <v>206</v>
      </c>
      <c r="C75" s="200">
        <v>75</v>
      </c>
      <c r="D75" s="201">
        <v>2.04</v>
      </c>
      <c r="E75" s="200">
        <v>13.33</v>
      </c>
      <c r="F75" s="200">
        <v>22.77</v>
      </c>
      <c r="G75" s="200">
        <v>5.37</v>
      </c>
      <c r="H75" s="200">
        <v>277.4</v>
      </c>
      <c r="I75" s="225">
        <v>100</v>
      </c>
      <c r="J75" s="226">
        <v>2.51</v>
      </c>
      <c r="K75" s="157"/>
      <c r="L75" s="157"/>
      <c r="M75" s="157"/>
      <c r="N75" s="157"/>
      <c r="P75" s="275"/>
      <c r="Q75" s="146"/>
      <c r="R75" s="146"/>
      <c r="S75" s="205"/>
      <c r="T75" s="146"/>
      <c r="U75" s="146"/>
      <c r="V75" s="146"/>
      <c r="W75" s="146"/>
      <c r="X75" s="84"/>
      <c r="Y75" s="146"/>
      <c r="Z75" s="84"/>
      <c r="AA75" s="84"/>
    </row>
    <row r="76" spans="1:27" ht="12.75">
      <c r="A76" s="223" t="s">
        <v>141</v>
      </c>
      <c r="B76" s="223" t="s">
        <v>142</v>
      </c>
      <c r="C76" s="200">
        <v>20</v>
      </c>
      <c r="D76" s="201">
        <v>0.05</v>
      </c>
      <c r="E76" s="200">
        <v>1.48</v>
      </c>
      <c r="F76" s="200">
        <v>0.26</v>
      </c>
      <c r="G76" s="200">
        <v>10.26</v>
      </c>
      <c r="H76" s="200">
        <v>43.4</v>
      </c>
      <c r="I76" s="225">
        <v>20</v>
      </c>
      <c r="J76" s="226">
        <v>0.05</v>
      </c>
      <c r="K76" s="155">
        <v>21.64</v>
      </c>
      <c r="L76" s="155">
        <v>6.25</v>
      </c>
      <c r="M76" s="155">
        <v>43.74</v>
      </c>
      <c r="N76" s="155">
        <v>314</v>
      </c>
      <c r="P76" s="212"/>
      <c r="Q76" s="146"/>
      <c r="R76" s="146"/>
      <c r="S76" s="205"/>
      <c r="T76" s="146"/>
      <c r="U76" s="146"/>
      <c r="V76" s="146"/>
      <c r="W76" s="146"/>
      <c r="X76" s="207"/>
      <c r="Y76" s="205"/>
      <c r="Z76" s="84"/>
      <c r="AA76" s="84"/>
    </row>
    <row r="77" spans="1:27" ht="12.75">
      <c r="A77" s="223" t="s">
        <v>143</v>
      </c>
      <c r="B77" s="223" t="s">
        <v>144</v>
      </c>
      <c r="C77" s="200">
        <v>50</v>
      </c>
      <c r="D77" s="201">
        <v>0.1</v>
      </c>
      <c r="E77" s="200">
        <v>3.03</v>
      </c>
      <c r="F77" s="200">
        <v>2.74</v>
      </c>
      <c r="G77" s="200">
        <v>16.63</v>
      </c>
      <c r="H77" s="200">
        <v>101.44</v>
      </c>
      <c r="I77" s="200">
        <v>50</v>
      </c>
      <c r="J77" s="200">
        <v>0.1</v>
      </c>
      <c r="K77" s="155">
        <v>0.72</v>
      </c>
      <c r="L77" s="155">
        <v>9</v>
      </c>
      <c r="M77" s="155">
        <v>0.93</v>
      </c>
      <c r="N77" s="155">
        <v>87.9</v>
      </c>
      <c r="P77" s="212"/>
      <c r="Q77" s="146"/>
      <c r="R77" s="146"/>
      <c r="S77" s="205"/>
      <c r="T77" s="146"/>
      <c r="U77" s="146"/>
      <c r="V77" s="146"/>
      <c r="W77" s="146"/>
      <c r="X77" s="207"/>
      <c r="Y77" s="205"/>
      <c r="Z77" s="84"/>
      <c r="AA77" s="84"/>
    </row>
    <row r="78" spans="1:27" ht="12.75">
      <c r="A78" s="157" t="s">
        <v>207</v>
      </c>
      <c r="B78" s="23" t="s">
        <v>208</v>
      </c>
      <c r="C78" s="23">
        <v>100</v>
      </c>
      <c r="D78" s="155">
        <v>0.3</v>
      </c>
      <c r="E78" s="23">
        <v>1</v>
      </c>
      <c r="F78" s="23">
        <v>6.75</v>
      </c>
      <c r="G78" s="23">
        <v>10.23</v>
      </c>
      <c r="H78" s="23">
        <v>101.4</v>
      </c>
      <c r="I78" s="181">
        <v>100</v>
      </c>
      <c r="J78" s="182">
        <v>0.3</v>
      </c>
      <c r="K78" s="155">
        <v>0.75</v>
      </c>
      <c r="L78" s="155">
        <v>0.19</v>
      </c>
      <c r="M78" s="155">
        <v>33.72</v>
      </c>
      <c r="N78" s="155">
        <v>132.35</v>
      </c>
      <c r="P78" s="88"/>
      <c r="Q78" s="185"/>
      <c r="R78" s="185"/>
      <c r="S78" s="186"/>
      <c r="T78" s="185"/>
      <c r="U78" s="185"/>
      <c r="V78" s="185"/>
      <c r="W78" s="185"/>
      <c r="X78" s="222"/>
      <c r="Y78" s="186"/>
      <c r="Z78" s="84"/>
      <c r="AA78" s="84"/>
    </row>
    <row r="79" spans="1:27" ht="12.75">
      <c r="A79" s="157" t="s">
        <v>38</v>
      </c>
      <c r="B79" s="23"/>
      <c r="C79" s="23">
        <v>200</v>
      </c>
      <c r="D79" s="155">
        <v>0.61</v>
      </c>
      <c r="E79" s="23">
        <v>0.76</v>
      </c>
      <c r="F79" s="23">
        <v>0.1</v>
      </c>
      <c r="G79" s="23">
        <v>24.76</v>
      </c>
      <c r="H79" s="23">
        <v>105</v>
      </c>
      <c r="I79" s="160">
        <v>200</v>
      </c>
      <c r="J79" s="182">
        <v>0.61</v>
      </c>
      <c r="K79" s="161">
        <v>1.52</v>
      </c>
      <c r="L79" s="161">
        <v>0.6</v>
      </c>
      <c r="M79" s="161">
        <v>27.88</v>
      </c>
      <c r="N79" s="161">
        <v>112</v>
      </c>
      <c r="P79" s="273"/>
      <c r="Q79" s="146"/>
      <c r="R79" s="146"/>
      <c r="S79" s="205"/>
      <c r="T79" s="146"/>
      <c r="U79" s="146"/>
      <c r="V79" s="146"/>
      <c r="W79" s="146"/>
      <c r="X79" s="210"/>
      <c r="Y79" s="209"/>
      <c r="Z79" s="84"/>
      <c r="AA79" s="84"/>
    </row>
    <row r="80" spans="1:27" ht="12.75">
      <c r="A80" s="157" t="s">
        <v>147</v>
      </c>
      <c r="B80" s="23"/>
      <c r="C80" s="23">
        <v>50</v>
      </c>
      <c r="D80" s="155">
        <v>0.3</v>
      </c>
      <c r="E80" s="23">
        <v>0.76</v>
      </c>
      <c r="F80" s="23">
        <v>0.3</v>
      </c>
      <c r="G80" s="23">
        <v>13.94</v>
      </c>
      <c r="H80" s="23">
        <v>56</v>
      </c>
      <c r="I80" s="159">
        <v>100</v>
      </c>
      <c r="J80" s="161">
        <v>0.43</v>
      </c>
      <c r="K80" s="161"/>
      <c r="L80" s="161"/>
      <c r="M80" s="161"/>
      <c r="N80" s="161"/>
      <c r="P80" s="213"/>
      <c r="Q80" s="146"/>
      <c r="R80" s="146"/>
      <c r="S80" s="205"/>
      <c r="T80" s="146"/>
      <c r="U80" s="146"/>
      <c r="V80" s="146"/>
      <c r="W80" s="146"/>
      <c r="X80" s="210"/>
      <c r="Y80" s="209"/>
      <c r="Z80" s="84"/>
      <c r="AA80" s="84"/>
    </row>
    <row r="81" spans="1:27" ht="12.75">
      <c r="A81" s="175" t="s">
        <v>148</v>
      </c>
      <c r="B81" s="22"/>
      <c r="C81" s="22"/>
      <c r="D81" s="176">
        <v>3.4</v>
      </c>
      <c r="E81" s="22">
        <v>20.36</v>
      </c>
      <c r="F81" s="22">
        <v>32.92</v>
      </c>
      <c r="G81" s="22">
        <v>81.19</v>
      </c>
      <c r="H81" s="22">
        <v>684.64</v>
      </c>
      <c r="I81" s="229"/>
      <c r="J81" s="228">
        <v>4</v>
      </c>
      <c r="K81" s="161">
        <v>6.42</v>
      </c>
      <c r="L81" s="161">
        <v>8.31</v>
      </c>
      <c r="M81" s="161">
        <v>22.49</v>
      </c>
      <c r="N81" s="161">
        <v>187.92</v>
      </c>
      <c r="P81" s="84"/>
      <c r="Q81" s="146"/>
      <c r="R81" s="146"/>
      <c r="S81" s="205"/>
      <c r="T81" s="146"/>
      <c r="U81" s="146"/>
      <c r="V81" s="146"/>
      <c r="W81" s="146"/>
      <c r="X81" s="208"/>
      <c r="Y81" s="209"/>
      <c r="Z81" s="84"/>
      <c r="AA81" s="84"/>
    </row>
    <row r="82" spans="1:27" s="35" customFormat="1" ht="12.75">
      <c r="A82" s="22" t="s">
        <v>326</v>
      </c>
      <c r="B82" s="22"/>
      <c r="C82" s="200"/>
      <c r="D82" s="201"/>
      <c r="E82" s="200"/>
      <c r="F82" s="200"/>
      <c r="G82" s="200"/>
      <c r="H82" s="200"/>
      <c r="I82" s="200"/>
      <c r="J82" s="201"/>
      <c r="K82" s="166">
        <f>SUM(K76:K81)</f>
        <v>31.049999999999997</v>
      </c>
      <c r="L82" s="166">
        <f>SUM(L76:L81)</f>
        <v>24.35</v>
      </c>
      <c r="M82" s="166">
        <f>SUM(M76:M81)</f>
        <v>128.76</v>
      </c>
      <c r="N82" s="166">
        <f>SUM(N76:N81)</f>
        <v>834.17</v>
      </c>
      <c r="P82" s="275"/>
      <c r="Q82" s="185"/>
      <c r="R82" s="269"/>
      <c r="S82" s="270"/>
      <c r="T82" s="269"/>
      <c r="U82" s="269"/>
      <c r="V82" s="269"/>
      <c r="W82" s="269"/>
      <c r="X82" s="269"/>
      <c r="Y82" s="270"/>
      <c r="Z82" s="88"/>
      <c r="AA82" s="88"/>
    </row>
    <row r="83" spans="1:27" s="35" customFormat="1" ht="12.75">
      <c r="A83" s="223" t="s">
        <v>209</v>
      </c>
      <c r="B83" s="22" t="s">
        <v>210</v>
      </c>
      <c r="C83" s="200">
        <v>75</v>
      </c>
      <c r="D83" s="201">
        <v>1.4</v>
      </c>
      <c r="E83" s="200">
        <v>15.52</v>
      </c>
      <c r="F83" s="200">
        <v>12.4</v>
      </c>
      <c r="G83" s="200">
        <v>3.94</v>
      </c>
      <c r="H83" s="200">
        <v>187.61</v>
      </c>
      <c r="I83" s="200">
        <v>100</v>
      </c>
      <c r="J83" s="201">
        <v>2</v>
      </c>
      <c r="K83" s="166"/>
      <c r="L83" s="166"/>
      <c r="M83" s="166"/>
      <c r="N83" s="166"/>
      <c r="P83" s="275"/>
      <c r="Q83" s="185"/>
      <c r="R83" s="269"/>
      <c r="S83" s="270"/>
      <c r="T83" s="269"/>
      <c r="U83" s="269"/>
      <c r="V83" s="269"/>
      <c r="W83" s="269"/>
      <c r="X83" s="269"/>
      <c r="Y83" s="270"/>
      <c r="Z83" s="88"/>
      <c r="AA83" s="88"/>
    </row>
    <row r="84" spans="1:27" ht="12.75">
      <c r="A84" s="223" t="s">
        <v>152</v>
      </c>
      <c r="B84" s="23" t="s">
        <v>153</v>
      </c>
      <c r="C84" s="23" t="s">
        <v>154</v>
      </c>
      <c r="D84" s="155">
        <v>0.15</v>
      </c>
      <c r="E84" s="23">
        <v>0.71</v>
      </c>
      <c r="F84" s="23">
        <v>5.21</v>
      </c>
      <c r="G84" s="23">
        <v>2.85</v>
      </c>
      <c r="H84" s="23">
        <v>60.86</v>
      </c>
      <c r="I84" s="23" t="s">
        <v>154</v>
      </c>
      <c r="J84" s="157">
        <v>0.15</v>
      </c>
      <c r="K84" s="157"/>
      <c r="L84" s="157"/>
      <c r="M84" s="157"/>
      <c r="N84" s="157"/>
      <c r="P84" s="275"/>
      <c r="Q84" s="146"/>
      <c r="R84" s="146"/>
      <c r="S84" s="205"/>
      <c r="T84" s="146"/>
      <c r="U84" s="146"/>
      <c r="V84" s="146"/>
      <c r="W84" s="146"/>
      <c r="X84" s="146"/>
      <c r="Y84" s="84"/>
      <c r="Z84" s="84"/>
      <c r="AA84" s="84"/>
    </row>
    <row r="85" spans="1:27" ht="12.75">
      <c r="A85" s="157" t="s">
        <v>171</v>
      </c>
      <c r="B85" s="23" t="s">
        <v>172</v>
      </c>
      <c r="C85" s="23">
        <v>75</v>
      </c>
      <c r="D85" s="155">
        <v>0.15</v>
      </c>
      <c r="E85" s="23">
        <v>1.72</v>
      </c>
      <c r="F85" s="23">
        <v>0.35</v>
      </c>
      <c r="G85" s="23">
        <v>12.77</v>
      </c>
      <c r="H85" s="23">
        <v>60.45</v>
      </c>
      <c r="I85" s="154">
        <v>75</v>
      </c>
      <c r="J85" s="155">
        <v>0.15</v>
      </c>
      <c r="K85" s="155">
        <v>29.68</v>
      </c>
      <c r="L85" s="155">
        <v>17.87</v>
      </c>
      <c r="M85" s="155">
        <v>37.98</v>
      </c>
      <c r="N85" s="155">
        <v>431.57</v>
      </c>
      <c r="P85" s="212"/>
      <c r="Q85" s="146"/>
      <c r="R85" s="146"/>
      <c r="S85" s="205"/>
      <c r="T85" s="146"/>
      <c r="U85" s="146"/>
      <c r="V85" s="146"/>
      <c r="W85" s="146"/>
      <c r="X85" s="207"/>
      <c r="Y85" s="205"/>
      <c r="Z85" s="84"/>
      <c r="AA85" s="84"/>
    </row>
    <row r="86" spans="1:27" ht="12.75">
      <c r="A86" s="157" t="s">
        <v>211</v>
      </c>
      <c r="B86" s="23" t="s">
        <v>146</v>
      </c>
      <c r="C86" s="23">
        <v>100</v>
      </c>
      <c r="D86" s="155">
        <v>0.8</v>
      </c>
      <c r="E86" s="23">
        <v>3.01</v>
      </c>
      <c r="F86" s="23">
        <v>3.74</v>
      </c>
      <c r="G86" s="23">
        <v>9.13</v>
      </c>
      <c r="H86" s="23">
        <v>68.54</v>
      </c>
      <c r="I86" s="167">
        <v>100</v>
      </c>
      <c r="J86" s="155">
        <v>0.8</v>
      </c>
      <c r="K86" s="161"/>
      <c r="L86" s="161"/>
      <c r="M86" s="161">
        <v>8.1</v>
      </c>
      <c r="N86" s="161">
        <v>32.9</v>
      </c>
      <c r="P86" s="277"/>
      <c r="Q86" s="185"/>
      <c r="R86" s="185"/>
      <c r="S86" s="186"/>
      <c r="T86" s="185"/>
      <c r="U86" s="185"/>
      <c r="V86" s="185"/>
      <c r="W86" s="185"/>
      <c r="X86" s="222"/>
      <c r="Y86" s="186"/>
      <c r="Z86" s="84"/>
      <c r="AA86" s="84"/>
    </row>
    <row r="87" spans="1:27" ht="12.75">
      <c r="A87" s="157" t="s">
        <v>212</v>
      </c>
      <c r="B87" s="23" t="s">
        <v>213</v>
      </c>
      <c r="C87" s="23">
        <v>200</v>
      </c>
      <c r="D87" s="155">
        <v>0.3</v>
      </c>
      <c r="E87" s="23">
        <v>0.23</v>
      </c>
      <c r="F87" s="23">
        <v>0.2</v>
      </c>
      <c r="G87" s="23">
        <v>21.09</v>
      </c>
      <c r="H87" s="23">
        <v>83.55</v>
      </c>
      <c r="I87" s="23">
        <v>200</v>
      </c>
      <c r="J87" s="155">
        <v>0.3</v>
      </c>
      <c r="K87" s="161">
        <v>0.76</v>
      </c>
      <c r="L87" s="161">
        <v>0.1</v>
      </c>
      <c r="M87" s="161">
        <v>24.76</v>
      </c>
      <c r="N87" s="161">
        <v>105</v>
      </c>
      <c r="P87" s="185"/>
      <c r="Q87" s="146"/>
      <c r="R87" s="146"/>
      <c r="S87" s="205"/>
      <c r="T87" s="146"/>
      <c r="U87" s="146"/>
      <c r="V87" s="146"/>
      <c r="W87" s="146"/>
      <c r="X87" s="207"/>
      <c r="Y87" s="205"/>
      <c r="Z87" s="84"/>
      <c r="AA87" s="84"/>
    </row>
    <row r="88" spans="1:27" ht="12.75">
      <c r="A88" s="157" t="s">
        <v>147</v>
      </c>
      <c r="B88" s="23"/>
      <c r="C88" s="23">
        <v>150</v>
      </c>
      <c r="D88" s="155">
        <v>0.6</v>
      </c>
      <c r="E88" s="23">
        <v>2.28</v>
      </c>
      <c r="F88" s="23">
        <v>0.9</v>
      </c>
      <c r="G88" s="23">
        <v>41.82</v>
      </c>
      <c r="H88" s="23">
        <v>168</v>
      </c>
      <c r="I88" s="23">
        <v>150</v>
      </c>
      <c r="J88" s="155">
        <v>0.6</v>
      </c>
      <c r="K88" s="161"/>
      <c r="L88" s="161"/>
      <c r="M88" s="161"/>
      <c r="N88" s="161"/>
      <c r="P88" s="213"/>
      <c r="Q88" s="146"/>
      <c r="R88" s="146"/>
      <c r="S88" s="205"/>
      <c r="T88" s="146"/>
      <c r="U88" s="146"/>
      <c r="V88" s="146"/>
      <c r="W88" s="146"/>
      <c r="X88" s="210"/>
      <c r="Y88" s="209"/>
      <c r="Z88" s="84"/>
      <c r="AA88" s="84"/>
    </row>
    <row r="89" spans="1:27" ht="12.75">
      <c r="A89" s="175" t="s">
        <v>148</v>
      </c>
      <c r="B89" s="22"/>
      <c r="C89" s="22"/>
      <c r="D89" s="176">
        <v>3.4</v>
      </c>
      <c r="E89" s="22">
        <v>23.47</v>
      </c>
      <c r="F89" s="22">
        <v>22.8</v>
      </c>
      <c r="G89" s="22">
        <v>91.6</v>
      </c>
      <c r="H89" s="22">
        <v>629.01</v>
      </c>
      <c r="I89" s="227"/>
      <c r="J89" s="228">
        <v>4</v>
      </c>
      <c r="K89" s="161"/>
      <c r="L89" s="161"/>
      <c r="M89" s="161"/>
      <c r="N89" s="161"/>
      <c r="P89" s="213"/>
      <c r="Q89" s="146"/>
      <c r="R89" s="146"/>
      <c r="S89" s="205"/>
      <c r="T89" s="146"/>
      <c r="U89" s="146"/>
      <c r="V89" s="146"/>
      <c r="W89" s="146"/>
      <c r="X89" s="210"/>
      <c r="Y89" s="209"/>
      <c r="Z89" s="84"/>
      <c r="AA89" s="84"/>
    </row>
    <row r="90" spans="1:27" ht="12.75">
      <c r="A90" s="22" t="s">
        <v>327</v>
      </c>
      <c r="B90" s="23"/>
      <c r="C90" s="23"/>
      <c r="D90" s="155"/>
      <c r="E90" s="23"/>
      <c r="F90" s="23"/>
      <c r="G90" s="23"/>
      <c r="H90" s="23"/>
      <c r="I90" s="159"/>
      <c r="J90" s="161"/>
      <c r="K90" s="161">
        <v>2.28</v>
      </c>
      <c r="L90" s="161">
        <v>0.9</v>
      </c>
      <c r="M90" s="161">
        <v>41.82</v>
      </c>
      <c r="N90" s="161">
        <v>168</v>
      </c>
      <c r="P90" s="84"/>
      <c r="Q90" s="146"/>
      <c r="R90" s="146"/>
      <c r="S90" s="205"/>
      <c r="T90" s="146"/>
      <c r="U90" s="146"/>
      <c r="V90" s="146"/>
      <c r="W90" s="146"/>
      <c r="X90" s="208"/>
      <c r="Y90" s="209"/>
      <c r="Z90" s="84"/>
      <c r="AA90" s="84"/>
    </row>
    <row r="91" spans="1:27" s="35" customFormat="1" ht="12.75">
      <c r="A91" s="157" t="s">
        <v>214</v>
      </c>
      <c r="B91" s="23" t="s">
        <v>215</v>
      </c>
      <c r="C91" s="23" t="s">
        <v>34</v>
      </c>
      <c r="D91" s="155">
        <v>1.7</v>
      </c>
      <c r="E91" s="23">
        <v>22.17</v>
      </c>
      <c r="F91" s="23">
        <v>16.36</v>
      </c>
      <c r="G91" s="23">
        <v>21.61</v>
      </c>
      <c r="H91" s="23">
        <v>315.71</v>
      </c>
      <c r="I91" s="154" t="s">
        <v>249</v>
      </c>
      <c r="J91" s="155">
        <v>2.3</v>
      </c>
      <c r="K91" s="166">
        <f>SUM(K85:K90)</f>
        <v>32.72</v>
      </c>
      <c r="L91" s="166">
        <f>SUM(L85:L90)</f>
        <v>18.87</v>
      </c>
      <c r="M91" s="166">
        <f>SUM(M85:M90)</f>
        <v>112.66</v>
      </c>
      <c r="N91" s="166">
        <f>SUM(N85:N90)</f>
        <v>737.47</v>
      </c>
      <c r="P91" s="275"/>
      <c r="Q91" s="185"/>
      <c r="R91" s="269"/>
      <c r="S91" s="270"/>
      <c r="T91" s="269"/>
      <c r="U91" s="269"/>
      <c r="V91" s="269"/>
      <c r="W91" s="269"/>
      <c r="X91" s="269"/>
      <c r="Y91" s="270"/>
      <c r="Z91" s="88"/>
      <c r="AA91" s="88"/>
    </row>
    <row r="92" spans="1:27" s="35" customFormat="1" ht="12.75">
      <c r="A92" s="157" t="s">
        <v>216</v>
      </c>
      <c r="B92" s="23" t="s">
        <v>217</v>
      </c>
      <c r="C92" s="23">
        <v>100</v>
      </c>
      <c r="D92" s="155">
        <v>0.4</v>
      </c>
      <c r="E92" s="23">
        <v>1.46</v>
      </c>
      <c r="F92" s="23">
        <v>6.74</v>
      </c>
      <c r="G92" s="23">
        <v>4.56</v>
      </c>
      <c r="H92" s="23">
        <v>80</v>
      </c>
      <c r="I92" s="160">
        <v>100</v>
      </c>
      <c r="J92" s="161">
        <v>0.4</v>
      </c>
      <c r="K92" s="166"/>
      <c r="L92" s="166"/>
      <c r="M92" s="166"/>
      <c r="N92" s="166"/>
      <c r="P92" s="275"/>
      <c r="Q92" s="185"/>
      <c r="R92" s="269"/>
      <c r="S92" s="270"/>
      <c r="T92" s="269"/>
      <c r="U92" s="269"/>
      <c r="V92" s="269"/>
      <c r="W92" s="269"/>
      <c r="X92" s="269"/>
      <c r="Y92" s="270"/>
      <c r="Z92" s="88"/>
      <c r="AA92" s="88"/>
    </row>
    <row r="93" spans="1:27" ht="12.75">
      <c r="A93" s="157" t="s">
        <v>38</v>
      </c>
      <c r="B93" s="23"/>
      <c r="C93" s="23">
        <v>200</v>
      </c>
      <c r="D93" s="155">
        <v>0.6</v>
      </c>
      <c r="E93" s="23">
        <v>0.76</v>
      </c>
      <c r="F93" s="23">
        <v>0.1</v>
      </c>
      <c r="G93" s="23">
        <v>24.76</v>
      </c>
      <c r="H93" s="23">
        <v>105</v>
      </c>
      <c r="I93" s="160">
        <v>200</v>
      </c>
      <c r="J93" s="161">
        <v>0.6</v>
      </c>
      <c r="K93" s="157"/>
      <c r="L93" s="157"/>
      <c r="M93" s="157"/>
      <c r="N93" s="157"/>
      <c r="P93" s="275"/>
      <c r="Q93" s="146"/>
      <c r="R93" s="146"/>
      <c r="S93" s="205"/>
      <c r="T93" s="146"/>
      <c r="U93" s="146"/>
      <c r="V93" s="146"/>
      <c r="W93" s="146"/>
      <c r="X93" s="146"/>
      <c r="Y93" s="146"/>
      <c r="Z93" s="84"/>
      <c r="AA93" s="84"/>
    </row>
    <row r="94" spans="1:27" ht="12.75">
      <c r="A94" s="157" t="s">
        <v>218</v>
      </c>
      <c r="B94" s="23"/>
      <c r="C94" s="23">
        <v>100</v>
      </c>
      <c r="D94" s="155">
        <v>0.7</v>
      </c>
      <c r="E94" s="23">
        <v>11.2</v>
      </c>
      <c r="F94" s="23">
        <v>7</v>
      </c>
      <c r="G94" s="23">
        <v>20</v>
      </c>
      <c r="H94" s="23">
        <v>191</v>
      </c>
      <c r="I94" s="160">
        <v>100</v>
      </c>
      <c r="J94" s="161">
        <v>0.7</v>
      </c>
      <c r="K94" s="155">
        <v>14.83</v>
      </c>
      <c r="L94" s="155">
        <v>20.95</v>
      </c>
      <c r="M94" s="155">
        <v>8.38</v>
      </c>
      <c r="N94" s="155">
        <v>279.54</v>
      </c>
      <c r="P94" s="88"/>
      <c r="Q94" s="278"/>
      <c r="R94" s="185"/>
      <c r="S94" s="186"/>
      <c r="T94" s="186"/>
      <c r="U94" s="186"/>
      <c r="V94" s="186"/>
      <c r="W94" s="186"/>
      <c r="X94" s="222"/>
      <c r="Y94" s="186"/>
      <c r="Z94" s="84"/>
      <c r="AA94" s="84"/>
    </row>
    <row r="95" spans="1:27" ht="12.75">
      <c r="A95" s="175" t="s">
        <v>148</v>
      </c>
      <c r="B95" s="22"/>
      <c r="C95" s="22"/>
      <c r="D95" s="176">
        <v>3.4</v>
      </c>
      <c r="E95" s="22">
        <v>35.59</v>
      </c>
      <c r="F95" s="22">
        <v>30.2</v>
      </c>
      <c r="G95" s="22">
        <v>70.93</v>
      </c>
      <c r="H95" s="22">
        <v>691.71</v>
      </c>
      <c r="I95" s="156"/>
      <c r="J95" s="166">
        <v>4</v>
      </c>
      <c r="K95" s="203">
        <v>0.47</v>
      </c>
      <c r="L95" s="155">
        <v>3.48</v>
      </c>
      <c r="M95" s="155">
        <v>1.9</v>
      </c>
      <c r="N95" s="155">
        <v>40.57</v>
      </c>
      <c r="P95" s="84"/>
      <c r="Q95" s="211"/>
      <c r="R95" s="146"/>
      <c r="S95" s="205"/>
      <c r="T95" s="205"/>
      <c r="U95" s="205"/>
      <c r="V95" s="205"/>
      <c r="W95" s="205"/>
      <c r="X95" s="207"/>
      <c r="Y95" s="205"/>
      <c r="Z95" s="84"/>
      <c r="AA95" s="84"/>
    </row>
    <row r="96" spans="1:27" ht="12.75">
      <c r="A96" s="84"/>
      <c r="B96" s="146"/>
      <c r="C96" s="146"/>
      <c r="D96" s="205"/>
      <c r="E96" s="205"/>
      <c r="F96" s="205"/>
      <c r="G96" s="205"/>
      <c r="H96" s="205"/>
      <c r="I96" s="207"/>
      <c r="J96" s="205"/>
      <c r="K96" s="203">
        <v>1.52</v>
      </c>
      <c r="L96" s="155">
        <v>2.24</v>
      </c>
      <c r="M96" s="155">
        <v>13.75</v>
      </c>
      <c r="N96" s="155">
        <v>80.28</v>
      </c>
      <c r="P96" s="84"/>
      <c r="Q96" s="146"/>
      <c r="R96" s="146"/>
      <c r="S96" s="205"/>
      <c r="T96" s="205"/>
      <c r="U96" s="205"/>
      <c r="V96" s="205"/>
      <c r="W96" s="205"/>
      <c r="X96" s="207"/>
      <c r="Y96" s="205"/>
      <c r="Z96" s="84"/>
      <c r="AA96" s="84"/>
    </row>
    <row r="97" spans="1:27" ht="12.75">
      <c r="A97" s="192" t="s">
        <v>274</v>
      </c>
      <c r="B97" s="208"/>
      <c r="C97" s="146"/>
      <c r="D97" s="205"/>
      <c r="E97" s="205"/>
      <c r="F97" s="205"/>
      <c r="G97" s="205"/>
      <c r="H97" s="205"/>
      <c r="I97" s="210"/>
      <c r="J97" s="209"/>
      <c r="K97" s="204">
        <v>4.9</v>
      </c>
      <c r="L97" s="161">
        <v>0.2</v>
      </c>
      <c r="M97" s="161">
        <v>15.8</v>
      </c>
      <c r="N97" s="161">
        <v>64</v>
      </c>
      <c r="P97" s="192"/>
      <c r="Q97" s="208"/>
      <c r="R97" s="146"/>
      <c r="S97" s="205"/>
      <c r="T97" s="205"/>
      <c r="U97" s="205"/>
      <c r="V97" s="205"/>
      <c r="W97" s="205"/>
      <c r="X97" s="210"/>
      <c r="Y97" s="209"/>
      <c r="Z97" s="84"/>
      <c r="AA97" s="84"/>
    </row>
    <row r="98" spans="1:27" ht="12.75">
      <c r="A98" s="84"/>
      <c r="B98" s="208"/>
      <c r="C98" s="146"/>
      <c r="D98" s="205"/>
      <c r="E98" s="209"/>
      <c r="F98" s="209"/>
      <c r="G98" s="209"/>
      <c r="H98" s="209"/>
      <c r="I98" s="208"/>
      <c r="J98" s="209"/>
      <c r="K98" s="204">
        <v>1.19</v>
      </c>
      <c r="L98" s="161">
        <v>0.26</v>
      </c>
      <c r="M98" s="161">
        <v>37.97</v>
      </c>
      <c r="N98" s="161">
        <v>150.35</v>
      </c>
      <c r="P98" s="84"/>
      <c r="Q98" s="208"/>
      <c r="R98" s="146"/>
      <c r="S98" s="205"/>
      <c r="T98" s="209"/>
      <c r="U98" s="209"/>
      <c r="V98" s="209"/>
      <c r="W98" s="209"/>
      <c r="X98" s="208"/>
      <c r="Y98" s="209"/>
      <c r="Z98" s="84"/>
      <c r="AA98" s="84"/>
    </row>
    <row r="99" spans="1:27" ht="12.75">
      <c r="A99" s="192"/>
      <c r="B99" s="193"/>
      <c r="C99" s="187"/>
      <c r="D99" s="188"/>
      <c r="E99" s="188"/>
      <c r="F99" s="188"/>
      <c r="G99" s="188"/>
      <c r="H99" s="188"/>
      <c r="I99" s="193"/>
      <c r="J99" s="194"/>
      <c r="K99" s="191">
        <f>SUM(K94:K98)</f>
        <v>22.91</v>
      </c>
      <c r="L99" s="169">
        <f>SUM(L94:L98)</f>
        <v>27.130000000000003</v>
      </c>
      <c r="M99" s="169">
        <f>SUM(M94:M98)</f>
        <v>77.8</v>
      </c>
      <c r="N99" s="169">
        <f>SUM(N94:N98)</f>
        <v>614.74</v>
      </c>
      <c r="P99" s="192"/>
      <c r="Q99" s="193"/>
      <c r="R99" s="187"/>
      <c r="S99" s="188"/>
      <c r="T99" s="188"/>
      <c r="U99" s="188"/>
      <c r="V99" s="188"/>
      <c r="W99" s="188"/>
      <c r="X99" s="193"/>
      <c r="Y99" s="194"/>
      <c r="Z99" s="84"/>
      <c r="AA99" s="84"/>
    </row>
    <row r="100" spans="1:27" ht="12.75">
      <c r="A100" s="192"/>
      <c r="B100" s="193"/>
      <c r="C100" s="187"/>
      <c r="D100" s="188"/>
      <c r="E100" s="188"/>
      <c r="F100" s="188"/>
      <c r="G100" s="188"/>
      <c r="H100" s="188"/>
      <c r="I100" s="193"/>
      <c r="J100" s="194"/>
      <c r="K100" s="191"/>
      <c r="L100" s="169"/>
      <c r="M100" s="169"/>
      <c r="N100" s="169"/>
      <c r="P100" s="192"/>
      <c r="Q100" s="193"/>
      <c r="R100" s="187"/>
      <c r="S100" s="188"/>
      <c r="T100" s="188"/>
      <c r="U100" s="188"/>
      <c r="V100" s="188"/>
      <c r="W100" s="188"/>
      <c r="X100" s="193"/>
      <c r="Y100" s="194"/>
      <c r="Z100" s="84"/>
      <c r="AA100" s="84"/>
    </row>
    <row r="101" spans="1:27" ht="12.75">
      <c r="A101" s="192"/>
      <c r="B101" s="193"/>
      <c r="C101" s="187"/>
      <c r="D101" s="188"/>
      <c r="E101" s="188"/>
      <c r="F101" s="188"/>
      <c r="G101" s="188"/>
      <c r="H101" s="188"/>
      <c r="I101" s="193"/>
      <c r="J101" s="194"/>
      <c r="K101" s="191"/>
      <c r="L101" s="169"/>
      <c r="M101" s="169"/>
      <c r="N101" s="169"/>
      <c r="P101" s="192"/>
      <c r="Q101" s="193"/>
      <c r="R101" s="187"/>
      <c r="S101" s="188"/>
      <c r="T101" s="188"/>
      <c r="U101" s="188"/>
      <c r="V101" s="188"/>
      <c r="W101" s="188"/>
      <c r="X101" s="193"/>
      <c r="Y101" s="194"/>
      <c r="Z101" s="84"/>
      <c r="AA101" s="84"/>
    </row>
    <row r="102" spans="1:27" ht="12.75">
      <c r="A102" s="192"/>
      <c r="B102" s="193"/>
      <c r="C102" s="187"/>
      <c r="D102" s="188"/>
      <c r="E102" s="188"/>
      <c r="F102" s="188"/>
      <c r="G102" s="188"/>
      <c r="H102" s="188"/>
      <c r="I102" s="193"/>
      <c r="J102" s="194"/>
      <c r="K102" s="191"/>
      <c r="L102" s="169"/>
      <c r="M102" s="169"/>
      <c r="N102" s="169"/>
      <c r="P102" s="192"/>
      <c r="Q102" s="193"/>
      <c r="R102" s="187"/>
      <c r="S102" s="188"/>
      <c r="T102" s="188"/>
      <c r="U102" s="188"/>
      <c r="V102" s="188"/>
      <c r="W102" s="188"/>
      <c r="X102" s="193"/>
      <c r="Y102" s="194"/>
      <c r="Z102" s="84"/>
      <c r="AA102" s="84"/>
    </row>
    <row r="103" spans="1:27" ht="44.25" customHeight="1">
      <c r="A103" s="192"/>
      <c r="B103" s="193"/>
      <c r="C103" s="187"/>
      <c r="D103" s="188"/>
      <c r="E103" s="188"/>
      <c r="F103" s="188"/>
      <c r="G103" s="188"/>
      <c r="H103" s="188"/>
      <c r="I103" s="193"/>
      <c r="J103" s="194"/>
      <c r="K103" s="191"/>
      <c r="L103" s="169"/>
      <c r="M103" s="169"/>
      <c r="N103" s="169"/>
      <c r="P103" s="192"/>
      <c r="Q103" s="193"/>
      <c r="R103" s="187"/>
      <c r="S103" s="188"/>
      <c r="T103" s="188"/>
      <c r="U103" s="188"/>
      <c r="V103" s="188"/>
      <c r="W103" s="188"/>
      <c r="X103" s="193"/>
      <c r="Y103" s="194"/>
      <c r="Z103" s="84"/>
      <c r="AA103" s="84"/>
    </row>
    <row r="104" spans="1:27" ht="22.5" customHeight="1">
      <c r="A104" s="35" t="s">
        <v>272</v>
      </c>
      <c r="B104" s="35"/>
      <c r="C104" s="88"/>
      <c r="D104" s="88"/>
      <c r="E104" s="88"/>
      <c r="F104" s="88"/>
      <c r="G104" s="88"/>
      <c r="H104" s="88"/>
      <c r="I104" s="88"/>
      <c r="J104" s="194"/>
      <c r="K104" s="191"/>
      <c r="L104" s="169"/>
      <c r="M104" s="169"/>
      <c r="N104" s="169"/>
      <c r="P104" s="88"/>
      <c r="Q104" s="88"/>
      <c r="R104" s="88"/>
      <c r="S104" s="88"/>
      <c r="T104" s="88"/>
      <c r="U104" s="88"/>
      <c r="V104" s="88"/>
      <c r="W104" s="88"/>
      <c r="X104" s="88"/>
      <c r="Y104" s="194"/>
      <c r="Z104" s="84"/>
      <c r="AA104" s="84"/>
    </row>
    <row r="105" spans="1:27" ht="16.5" customHeight="1">
      <c r="A105" s="35"/>
      <c r="B105" s="35"/>
      <c r="C105" s="88"/>
      <c r="D105" s="88"/>
      <c r="E105" s="88"/>
      <c r="F105" s="88"/>
      <c r="G105" s="88"/>
      <c r="H105" s="88"/>
      <c r="I105" s="88"/>
      <c r="J105" s="194"/>
      <c r="K105" s="191"/>
      <c r="L105" s="169"/>
      <c r="M105" s="169"/>
      <c r="N105" s="169"/>
      <c r="P105" s="88"/>
      <c r="Q105" s="88"/>
      <c r="R105" s="88"/>
      <c r="S105" s="88"/>
      <c r="T105" s="88"/>
      <c r="U105" s="88"/>
      <c r="V105" s="88"/>
      <c r="W105" s="88"/>
      <c r="X105" s="88"/>
      <c r="Y105" s="194"/>
      <c r="Z105" s="84"/>
      <c r="AA105" s="84"/>
    </row>
    <row r="106" spans="1:27" ht="16.5" customHeight="1">
      <c r="A106" s="35"/>
      <c r="B106" s="35"/>
      <c r="C106" s="88"/>
      <c r="D106" s="88" t="s">
        <v>273</v>
      </c>
      <c r="E106" s="88"/>
      <c r="F106" s="88"/>
      <c r="G106" s="88"/>
      <c r="H106" s="88"/>
      <c r="I106" s="88"/>
      <c r="J106" s="194"/>
      <c r="K106" s="191"/>
      <c r="L106" s="169"/>
      <c r="M106" s="169"/>
      <c r="N106" s="169"/>
      <c r="P106" s="88"/>
      <c r="Q106" s="88"/>
      <c r="R106" s="88"/>
      <c r="S106" s="88"/>
      <c r="T106" s="88"/>
      <c r="U106" s="88"/>
      <c r="V106" s="88"/>
      <c r="W106" s="88"/>
      <c r="X106" s="88"/>
      <c r="Y106" s="194"/>
      <c r="Z106" s="84"/>
      <c r="AA106" s="84"/>
    </row>
    <row r="107" spans="1:27" ht="16.5" customHeight="1">
      <c r="A107" s="199"/>
      <c r="B107" s="197"/>
      <c r="C107" s="189"/>
      <c r="D107" s="190"/>
      <c r="E107" s="190"/>
      <c r="F107" s="190"/>
      <c r="G107" s="190"/>
      <c r="H107" s="190"/>
      <c r="I107" s="197"/>
      <c r="J107" s="198"/>
      <c r="K107" s="191"/>
      <c r="L107" s="169"/>
      <c r="M107" s="169"/>
      <c r="N107" s="169"/>
      <c r="P107" s="192"/>
      <c r="Q107" s="193"/>
      <c r="R107" s="187"/>
      <c r="S107" s="188"/>
      <c r="T107" s="188"/>
      <c r="U107" s="188"/>
      <c r="V107" s="188"/>
      <c r="W107" s="188"/>
      <c r="X107" s="193"/>
      <c r="Y107" s="194"/>
      <c r="Z107" s="84"/>
      <c r="AA107" s="84"/>
    </row>
    <row r="108" spans="1:27" ht="12.75">
      <c r="A108" s="184" t="s">
        <v>1</v>
      </c>
      <c r="B108" s="22" t="s">
        <v>133</v>
      </c>
      <c r="C108" s="13" t="s">
        <v>271</v>
      </c>
      <c r="D108" s="13" t="s">
        <v>4</v>
      </c>
      <c r="E108" s="13" t="s">
        <v>135</v>
      </c>
      <c r="F108" s="13" t="s">
        <v>136</v>
      </c>
      <c r="G108" s="13" t="s">
        <v>270</v>
      </c>
      <c r="H108" s="13" t="s">
        <v>137</v>
      </c>
      <c r="I108" s="195" t="s">
        <v>134</v>
      </c>
      <c r="J108" s="196" t="s">
        <v>4</v>
      </c>
      <c r="K108" s="169"/>
      <c r="L108" s="169"/>
      <c r="M108" s="169"/>
      <c r="N108" s="169"/>
      <c r="P108" s="88"/>
      <c r="Q108" s="185"/>
      <c r="R108" s="185"/>
      <c r="S108" s="185"/>
      <c r="T108" s="185"/>
      <c r="U108" s="185"/>
      <c r="V108" s="185"/>
      <c r="W108" s="185"/>
      <c r="X108" s="214"/>
      <c r="Y108" s="215"/>
      <c r="Z108" s="84"/>
      <c r="AA108" s="84"/>
    </row>
    <row r="109" spans="1:27" ht="12.75">
      <c r="A109" s="13" t="s">
        <v>328</v>
      </c>
      <c r="B109" s="22"/>
      <c r="C109" s="13" t="s">
        <v>3</v>
      </c>
      <c r="D109" s="13"/>
      <c r="E109" s="13"/>
      <c r="F109" s="13"/>
      <c r="G109" s="13"/>
      <c r="H109" s="13"/>
      <c r="I109" s="195" t="s">
        <v>12</v>
      </c>
      <c r="J109" s="196"/>
      <c r="K109" s="169"/>
      <c r="L109" s="169"/>
      <c r="M109" s="169"/>
      <c r="N109" s="169"/>
      <c r="P109" s="88"/>
      <c r="Q109" s="185"/>
      <c r="R109" s="185"/>
      <c r="S109" s="185"/>
      <c r="T109" s="185"/>
      <c r="U109" s="185"/>
      <c r="V109" s="185"/>
      <c r="W109" s="185"/>
      <c r="X109" s="214"/>
      <c r="Y109" s="215"/>
      <c r="Z109" s="84"/>
      <c r="AA109" s="84"/>
    </row>
    <row r="110" spans="1:27" ht="12.75">
      <c r="A110" s="223" t="s">
        <v>219</v>
      </c>
      <c r="B110" s="23" t="s">
        <v>220</v>
      </c>
      <c r="C110" s="23">
        <v>200</v>
      </c>
      <c r="D110" s="155">
        <v>1.42</v>
      </c>
      <c r="E110" s="23">
        <v>11.46</v>
      </c>
      <c r="F110" s="23">
        <v>6.21</v>
      </c>
      <c r="G110" s="23">
        <v>47.3</v>
      </c>
      <c r="H110" s="23">
        <v>286.9</v>
      </c>
      <c r="I110" s="157">
        <v>250</v>
      </c>
      <c r="J110" s="157">
        <v>2.02</v>
      </c>
      <c r="K110" s="157"/>
      <c r="L110" s="157"/>
      <c r="M110" s="157"/>
      <c r="N110" s="157"/>
      <c r="P110" s="185"/>
      <c r="Q110" s="146"/>
      <c r="R110" s="146"/>
      <c r="S110" s="205"/>
      <c r="T110" s="146"/>
      <c r="U110" s="146"/>
      <c r="V110" s="146"/>
      <c r="W110" s="146"/>
      <c r="X110" s="84"/>
      <c r="Y110" s="84"/>
      <c r="Z110" s="84"/>
      <c r="AA110" s="84"/>
    </row>
    <row r="111" spans="1:27" ht="12.75">
      <c r="A111" s="157" t="s">
        <v>167</v>
      </c>
      <c r="B111" t="s">
        <v>168</v>
      </c>
      <c r="C111" s="155">
        <v>20</v>
      </c>
      <c r="D111" s="155">
        <v>0.15</v>
      </c>
      <c r="E111" s="23">
        <v>0.32</v>
      </c>
      <c r="F111" s="23">
        <v>11.55</v>
      </c>
      <c r="G111" s="23">
        <v>0.4</v>
      </c>
      <c r="H111" s="23">
        <v>106.81</v>
      </c>
      <c r="I111" s="167">
        <v>40</v>
      </c>
      <c r="J111" s="155">
        <v>0.15</v>
      </c>
      <c r="K111" s="155">
        <v>17.77</v>
      </c>
      <c r="L111" s="155">
        <v>30.36</v>
      </c>
      <c r="M111" s="155">
        <v>7.17</v>
      </c>
      <c r="N111" s="155">
        <v>369.87</v>
      </c>
      <c r="P111" s="84"/>
      <c r="Q111" s="146"/>
      <c r="R111" s="146"/>
      <c r="S111" s="205"/>
      <c r="T111" s="146"/>
      <c r="U111" s="146"/>
      <c r="V111" s="146"/>
      <c r="W111" s="146"/>
      <c r="X111" s="206"/>
      <c r="Y111" s="205"/>
      <c r="Z111" s="84"/>
      <c r="AA111" s="84"/>
    </row>
    <row r="112" spans="1:27" ht="12.75">
      <c r="A112" s="157" t="s">
        <v>38</v>
      </c>
      <c r="C112" s="23">
        <v>200</v>
      </c>
      <c r="D112" s="155">
        <v>0.6</v>
      </c>
      <c r="E112" s="23">
        <v>0.76</v>
      </c>
      <c r="F112" s="23">
        <v>0.1</v>
      </c>
      <c r="G112" s="23">
        <v>24.76</v>
      </c>
      <c r="H112" s="23">
        <v>105</v>
      </c>
      <c r="I112" s="23">
        <v>200</v>
      </c>
      <c r="J112" s="155">
        <v>0.6</v>
      </c>
      <c r="K112" s="161">
        <v>1.48</v>
      </c>
      <c r="L112" s="161">
        <v>0.26</v>
      </c>
      <c r="M112" s="161">
        <v>10.26</v>
      </c>
      <c r="N112" s="161">
        <v>43.4</v>
      </c>
      <c r="P112" s="84"/>
      <c r="Q112" s="146"/>
      <c r="R112" s="146"/>
      <c r="S112" s="205"/>
      <c r="T112" s="146"/>
      <c r="U112" s="146"/>
      <c r="V112" s="146"/>
      <c r="W112" s="146"/>
      <c r="X112" s="210"/>
      <c r="Y112" s="209"/>
      <c r="Z112" s="84"/>
      <c r="AA112" s="84"/>
    </row>
    <row r="113" spans="1:27" ht="12.75">
      <c r="A113" s="157" t="s">
        <v>147</v>
      </c>
      <c r="C113" s="23">
        <v>100</v>
      </c>
      <c r="D113" s="155">
        <v>0.43</v>
      </c>
      <c r="E113" s="23">
        <v>1.52</v>
      </c>
      <c r="F113" s="23">
        <v>0.6</v>
      </c>
      <c r="G113" s="23">
        <v>27.88</v>
      </c>
      <c r="H113" s="23">
        <v>112</v>
      </c>
      <c r="I113" s="154">
        <v>100</v>
      </c>
      <c r="J113" s="155">
        <v>0.43</v>
      </c>
      <c r="K113" s="161">
        <v>3.03</v>
      </c>
      <c r="L113" s="161">
        <v>2.74</v>
      </c>
      <c r="M113" s="161">
        <v>16.63</v>
      </c>
      <c r="N113" s="161">
        <v>101.44</v>
      </c>
      <c r="P113" s="84"/>
      <c r="Q113" s="146"/>
      <c r="R113" s="146"/>
      <c r="S113" s="205"/>
      <c r="T113" s="146"/>
      <c r="U113" s="146"/>
      <c r="V113" s="146"/>
      <c r="W113" s="146"/>
      <c r="X113" s="210"/>
      <c r="Y113" s="209"/>
      <c r="Z113" s="84"/>
      <c r="AA113" s="84"/>
    </row>
    <row r="114" spans="1:27" ht="12.75">
      <c r="A114" s="157" t="s">
        <v>221</v>
      </c>
      <c r="C114" s="23">
        <v>50</v>
      </c>
      <c r="D114" s="155">
        <v>0.8</v>
      </c>
      <c r="E114" s="23">
        <v>1.9</v>
      </c>
      <c r="F114" s="23">
        <v>0.25</v>
      </c>
      <c r="G114" s="23">
        <v>20</v>
      </c>
      <c r="H114" s="23">
        <v>113.5</v>
      </c>
      <c r="I114" s="159">
        <v>50</v>
      </c>
      <c r="J114" s="161">
        <v>0.8</v>
      </c>
      <c r="K114" s="155">
        <v>1</v>
      </c>
      <c r="L114" s="155">
        <v>6.75</v>
      </c>
      <c r="M114" s="155">
        <v>10.23</v>
      </c>
      <c r="N114" s="155">
        <v>101.4</v>
      </c>
      <c r="P114" s="84"/>
      <c r="Q114" s="146"/>
      <c r="R114" s="146"/>
      <c r="S114" s="205"/>
      <c r="T114" s="146"/>
      <c r="U114" s="146"/>
      <c r="V114" s="146"/>
      <c r="W114" s="146"/>
      <c r="X114" s="146"/>
      <c r="Y114" s="205"/>
      <c r="Z114" s="84"/>
      <c r="AA114" s="84"/>
    </row>
    <row r="115" spans="1:27" ht="12.75">
      <c r="A115" s="175" t="s">
        <v>148</v>
      </c>
      <c r="B115" s="22"/>
      <c r="C115" s="22"/>
      <c r="D115" s="176">
        <v>3.4</v>
      </c>
      <c r="E115" s="22">
        <v>15.96</v>
      </c>
      <c r="F115" s="22">
        <v>18.71</v>
      </c>
      <c r="G115" s="22">
        <v>120.34</v>
      </c>
      <c r="H115" s="22">
        <v>724.21</v>
      </c>
      <c r="I115" s="227"/>
      <c r="J115" s="228">
        <v>4</v>
      </c>
      <c r="K115" s="161">
        <v>0.76</v>
      </c>
      <c r="L115" s="161">
        <v>0.1</v>
      </c>
      <c r="M115" s="161">
        <v>24.76</v>
      </c>
      <c r="N115" s="161">
        <v>105</v>
      </c>
      <c r="P115" s="84"/>
      <c r="Q115" s="146"/>
      <c r="R115" s="146"/>
      <c r="S115" s="205"/>
      <c r="T115" s="146"/>
      <c r="U115" s="146"/>
      <c r="V115" s="146"/>
      <c r="W115" s="146"/>
      <c r="X115" s="208"/>
      <c r="Y115" s="209"/>
      <c r="Z115" s="84"/>
      <c r="AA115" s="84"/>
    </row>
    <row r="116" spans="1:27" ht="12.75">
      <c r="A116" s="22" t="s">
        <v>329</v>
      </c>
      <c r="B116" s="23"/>
      <c r="C116" s="23"/>
      <c r="D116" s="155"/>
      <c r="E116" s="23"/>
      <c r="F116" s="23"/>
      <c r="G116" s="23"/>
      <c r="H116" s="23"/>
      <c r="I116" s="160"/>
      <c r="J116" s="161"/>
      <c r="K116" s="161">
        <v>1.52</v>
      </c>
      <c r="L116" s="161">
        <v>0.6</v>
      </c>
      <c r="M116" s="161">
        <v>27.88</v>
      </c>
      <c r="N116" s="161">
        <v>112</v>
      </c>
      <c r="P116" s="84"/>
      <c r="Q116" s="146"/>
      <c r="R116" s="146"/>
      <c r="S116" s="205"/>
      <c r="T116" s="146"/>
      <c r="U116" s="146"/>
      <c r="V116" s="146"/>
      <c r="W116" s="146"/>
      <c r="X116" s="210"/>
      <c r="Y116" s="209"/>
      <c r="Z116" s="84"/>
      <c r="AA116" s="84"/>
    </row>
    <row r="117" spans="1:27" s="35" customFormat="1" ht="12.75">
      <c r="A117" s="223" t="s">
        <v>222</v>
      </c>
      <c r="B117" s="22" t="s">
        <v>223</v>
      </c>
      <c r="C117" s="200">
        <v>100</v>
      </c>
      <c r="D117" s="201">
        <v>1.82</v>
      </c>
      <c r="E117" s="200">
        <v>24.12</v>
      </c>
      <c r="F117" s="200">
        <v>19.18</v>
      </c>
      <c r="G117" s="200">
        <v>0.68</v>
      </c>
      <c r="H117" s="200">
        <v>271.77</v>
      </c>
      <c r="I117" s="200">
        <v>150</v>
      </c>
      <c r="J117" s="201">
        <v>2.42</v>
      </c>
      <c r="K117" s="166">
        <f>SUM(K111:K116)</f>
        <v>25.560000000000002</v>
      </c>
      <c r="L117" s="166">
        <f>SUM(L111:L116)</f>
        <v>40.81</v>
      </c>
      <c r="M117" s="166">
        <f>SUM(M111:M116)</f>
        <v>96.93</v>
      </c>
      <c r="N117" s="166">
        <f>SUM(N111:N116)</f>
        <v>833.11</v>
      </c>
      <c r="P117" s="88"/>
      <c r="Q117" s="185"/>
      <c r="R117" s="185"/>
      <c r="S117" s="186"/>
      <c r="T117" s="185"/>
      <c r="U117" s="185"/>
      <c r="V117" s="185"/>
      <c r="W117" s="185"/>
      <c r="X117" s="187"/>
      <c r="Y117" s="188"/>
      <c r="Z117" s="88"/>
      <c r="AA117" s="88"/>
    </row>
    <row r="118" spans="1:27" s="35" customFormat="1" ht="12.75">
      <c r="A118" s="223" t="s">
        <v>224</v>
      </c>
      <c r="B118" s="22"/>
      <c r="C118" s="200">
        <v>30</v>
      </c>
      <c r="D118" s="201">
        <v>0.15</v>
      </c>
      <c r="E118" s="200">
        <v>1.17</v>
      </c>
      <c r="F118" s="200">
        <v>0.15</v>
      </c>
      <c r="G118" s="200">
        <v>7.11</v>
      </c>
      <c r="H118" s="200">
        <v>33</v>
      </c>
      <c r="I118" s="200">
        <v>30</v>
      </c>
      <c r="J118" s="201">
        <v>0.15</v>
      </c>
      <c r="K118" s="166"/>
      <c r="L118" s="166"/>
      <c r="M118" s="166"/>
      <c r="N118" s="166"/>
      <c r="P118" s="88"/>
      <c r="Q118" s="185"/>
      <c r="R118" s="185"/>
      <c r="S118" s="186"/>
      <c r="T118" s="185"/>
      <c r="U118" s="185"/>
      <c r="V118" s="185"/>
      <c r="W118" s="185"/>
      <c r="X118" s="187"/>
      <c r="Y118" s="188"/>
      <c r="Z118" s="88"/>
      <c r="AA118" s="88"/>
    </row>
    <row r="119" spans="1:27" ht="12.75">
      <c r="A119" s="223" t="s">
        <v>225</v>
      </c>
      <c r="B119" s="23" t="s">
        <v>226</v>
      </c>
      <c r="C119" s="23">
        <v>100</v>
      </c>
      <c r="D119" s="155">
        <v>0.4</v>
      </c>
      <c r="E119" s="23">
        <v>2.69</v>
      </c>
      <c r="F119" s="23">
        <v>11.85</v>
      </c>
      <c r="G119" s="23">
        <v>17.02</v>
      </c>
      <c r="H119" s="23">
        <v>178.16</v>
      </c>
      <c r="I119" s="157">
        <v>100</v>
      </c>
      <c r="J119" s="23">
        <v>0.4</v>
      </c>
      <c r="K119" s="157"/>
      <c r="L119" s="157"/>
      <c r="M119" s="157"/>
      <c r="N119" s="157"/>
      <c r="P119" s="185"/>
      <c r="Q119" s="146"/>
      <c r="R119" s="146"/>
      <c r="S119" s="205"/>
      <c r="T119" s="146"/>
      <c r="U119" s="146"/>
      <c r="V119" s="146"/>
      <c r="W119" s="146"/>
      <c r="X119" s="84"/>
      <c r="Y119" s="84"/>
      <c r="Z119" s="84"/>
      <c r="AA119" s="84"/>
    </row>
    <row r="120" spans="1:27" ht="12.75">
      <c r="A120" s="152" t="s">
        <v>147</v>
      </c>
      <c r="B120" s="23"/>
      <c r="C120" s="23">
        <v>100</v>
      </c>
      <c r="D120" s="155">
        <v>0.43</v>
      </c>
      <c r="E120" s="23">
        <v>1.52</v>
      </c>
      <c r="F120" s="23">
        <v>0.6</v>
      </c>
      <c r="G120" s="23">
        <v>27.88</v>
      </c>
      <c r="H120" s="23">
        <v>112</v>
      </c>
      <c r="I120" s="167">
        <v>100</v>
      </c>
      <c r="J120" s="155">
        <v>0.43</v>
      </c>
      <c r="K120" s="155">
        <v>20.69</v>
      </c>
      <c r="L120" s="155">
        <v>16.54</v>
      </c>
      <c r="M120" s="155">
        <v>5.25</v>
      </c>
      <c r="N120" s="155">
        <v>250.14</v>
      </c>
      <c r="P120" s="84"/>
      <c r="Q120" s="146"/>
      <c r="R120" s="146"/>
      <c r="S120" s="205"/>
      <c r="T120" s="146"/>
      <c r="U120" s="146"/>
      <c r="V120" s="146"/>
      <c r="W120" s="146"/>
      <c r="X120" s="206"/>
      <c r="Y120" s="205"/>
      <c r="Z120" s="84"/>
      <c r="AA120" s="84"/>
    </row>
    <row r="121" spans="1:27" ht="12.75">
      <c r="A121" s="152" t="s">
        <v>38</v>
      </c>
      <c r="B121" s="23"/>
      <c r="C121" s="23">
        <v>200</v>
      </c>
      <c r="D121" s="155">
        <v>0.6</v>
      </c>
      <c r="E121" s="23">
        <v>0.76</v>
      </c>
      <c r="F121" s="23">
        <v>0.1</v>
      </c>
      <c r="G121" s="23">
        <v>24.76</v>
      </c>
      <c r="H121" s="23">
        <v>105</v>
      </c>
      <c r="I121" s="167">
        <v>200</v>
      </c>
      <c r="J121" s="155">
        <v>0.6</v>
      </c>
      <c r="K121" s="155">
        <v>0.71</v>
      </c>
      <c r="L121" s="155">
        <v>5.21</v>
      </c>
      <c r="M121" s="155">
        <v>2.85</v>
      </c>
      <c r="N121" s="155">
        <v>60.86</v>
      </c>
      <c r="P121" s="84"/>
      <c r="Q121" s="146"/>
      <c r="R121" s="146"/>
      <c r="S121" s="205"/>
      <c r="T121" s="146"/>
      <c r="U121" s="146"/>
      <c r="V121" s="146"/>
      <c r="W121" s="146"/>
      <c r="X121" s="207"/>
      <c r="Y121" s="205"/>
      <c r="Z121" s="84"/>
      <c r="AA121" s="84"/>
    </row>
    <row r="122" spans="1:27" ht="12.75">
      <c r="A122" s="175" t="s">
        <v>148</v>
      </c>
      <c r="B122" s="22"/>
      <c r="C122" s="22"/>
      <c r="D122" s="176">
        <v>3.4</v>
      </c>
      <c r="E122" s="22">
        <v>30.26</v>
      </c>
      <c r="F122" s="22">
        <v>31.88</v>
      </c>
      <c r="G122" s="22">
        <v>77.45</v>
      </c>
      <c r="H122" s="22">
        <v>699.93</v>
      </c>
      <c r="I122" s="230"/>
      <c r="J122" s="176">
        <v>4</v>
      </c>
      <c r="K122" s="155">
        <v>1.72</v>
      </c>
      <c r="L122" s="155">
        <v>0.35</v>
      </c>
      <c r="M122" s="155">
        <v>12.77</v>
      </c>
      <c r="N122" s="155">
        <v>60.45</v>
      </c>
      <c r="P122" s="84"/>
      <c r="Q122" s="146"/>
      <c r="R122" s="146"/>
      <c r="S122" s="205"/>
      <c r="T122" s="146"/>
      <c r="U122" s="146"/>
      <c r="V122" s="146"/>
      <c r="W122" s="146"/>
      <c r="X122" s="146"/>
      <c r="Y122" s="205"/>
      <c r="Z122" s="84"/>
      <c r="AA122" s="84"/>
    </row>
    <row r="123" spans="1:27" ht="12.75">
      <c r="A123" s="22" t="s">
        <v>330</v>
      </c>
      <c r="B123" s="23"/>
      <c r="C123" s="23"/>
      <c r="D123" s="155"/>
      <c r="E123" s="23"/>
      <c r="F123" s="23"/>
      <c r="G123" s="23"/>
      <c r="H123" s="23"/>
      <c r="I123" s="23"/>
      <c r="J123" s="155"/>
      <c r="K123" s="155">
        <v>3.01</v>
      </c>
      <c r="L123" s="155">
        <v>3.74</v>
      </c>
      <c r="M123" s="155">
        <v>9.13</v>
      </c>
      <c r="N123" s="155">
        <v>68.54</v>
      </c>
      <c r="P123" s="84"/>
      <c r="Q123" s="146"/>
      <c r="R123" s="146"/>
      <c r="S123" s="205"/>
      <c r="T123" s="146"/>
      <c r="U123" s="146"/>
      <c r="V123" s="146"/>
      <c r="W123" s="146"/>
      <c r="X123" s="146"/>
      <c r="Y123" s="205"/>
      <c r="Z123" s="84"/>
      <c r="AA123" s="84"/>
    </row>
    <row r="124" spans="1:27" ht="12.75">
      <c r="A124" s="158" t="s">
        <v>138</v>
      </c>
      <c r="B124" s="23" t="s">
        <v>139</v>
      </c>
      <c r="C124" s="23" t="s">
        <v>140</v>
      </c>
      <c r="D124" s="155">
        <v>1.43</v>
      </c>
      <c r="E124" s="23">
        <v>20.66</v>
      </c>
      <c r="F124" s="23">
        <v>20.66</v>
      </c>
      <c r="G124" s="23">
        <v>5.89</v>
      </c>
      <c r="H124" s="23">
        <v>290.88</v>
      </c>
      <c r="I124" s="160" t="s">
        <v>246</v>
      </c>
      <c r="J124" s="161">
        <v>2.03</v>
      </c>
      <c r="K124" s="155">
        <v>0.23</v>
      </c>
      <c r="L124" s="155">
        <v>0.2</v>
      </c>
      <c r="M124" s="155">
        <v>21.09</v>
      </c>
      <c r="N124" s="155">
        <v>83.55</v>
      </c>
      <c r="P124" s="84"/>
      <c r="Q124" s="146"/>
      <c r="R124" s="146"/>
      <c r="S124" s="205"/>
      <c r="T124" s="146"/>
      <c r="U124" s="146"/>
      <c r="V124" s="146"/>
      <c r="W124" s="146"/>
      <c r="X124" s="206"/>
      <c r="Y124" s="205"/>
      <c r="Z124" s="84"/>
      <c r="AA124" s="84"/>
    </row>
    <row r="125" spans="1:27" ht="12.75">
      <c r="A125" s="157" t="s">
        <v>141</v>
      </c>
      <c r="B125" s="23" t="s">
        <v>142</v>
      </c>
      <c r="C125" s="23">
        <v>20</v>
      </c>
      <c r="D125" s="155">
        <v>0.05</v>
      </c>
      <c r="E125" s="23">
        <v>1.48</v>
      </c>
      <c r="F125" s="23">
        <v>0.26</v>
      </c>
      <c r="G125" s="23">
        <v>10.26</v>
      </c>
      <c r="H125" s="23">
        <v>43.4</v>
      </c>
      <c r="I125" s="159">
        <v>20</v>
      </c>
      <c r="J125" s="161">
        <v>0.05</v>
      </c>
      <c r="K125" s="161">
        <v>2.28</v>
      </c>
      <c r="L125" s="161">
        <v>0.9</v>
      </c>
      <c r="M125" s="161">
        <v>41.82</v>
      </c>
      <c r="N125" s="161">
        <v>168</v>
      </c>
      <c r="P125" s="84"/>
      <c r="Q125" s="146"/>
      <c r="R125" s="146"/>
      <c r="S125" s="205"/>
      <c r="T125" s="146"/>
      <c r="U125" s="146"/>
      <c r="V125" s="146"/>
      <c r="W125" s="146"/>
      <c r="X125" s="210"/>
      <c r="Y125" s="209"/>
      <c r="Z125" s="84"/>
      <c r="AA125" s="84"/>
    </row>
    <row r="126" spans="1:27" s="35" customFormat="1" ht="12.75">
      <c r="A126" s="223" t="s">
        <v>143</v>
      </c>
      <c r="B126" s="22" t="s">
        <v>144</v>
      </c>
      <c r="C126" s="200">
        <v>75</v>
      </c>
      <c r="D126" s="201">
        <v>0.08</v>
      </c>
      <c r="E126" s="200">
        <v>4.54</v>
      </c>
      <c r="F126" s="200">
        <v>4.11</v>
      </c>
      <c r="G126" s="200">
        <v>24.95</v>
      </c>
      <c r="H126" s="200">
        <v>152.16</v>
      </c>
      <c r="I126" s="200">
        <v>75</v>
      </c>
      <c r="J126" s="201">
        <v>0.08</v>
      </c>
      <c r="K126" s="166">
        <f>SUM(K120:K125)</f>
        <v>28.640000000000004</v>
      </c>
      <c r="L126" s="166">
        <f>SUM(L120:L125)</f>
        <v>26.94</v>
      </c>
      <c r="M126" s="166">
        <f>SUM(M120:M125)</f>
        <v>92.91</v>
      </c>
      <c r="N126" s="166">
        <f>SUM(N120:N125)</f>
        <v>691.54</v>
      </c>
      <c r="P126" s="185"/>
      <c r="Q126" s="185"/>
      <c r="R126" s="185"/>
      <c r="S126" s="186"/>
      <c r="T126" s="185"/>
      <c r="U126" s="185"/>
      <c r="V126" s="185"/>
      <c r="W126" s="185"/>
      <c r="X126" s="187"/>
      <c r="Y126" s="188"/>
      <c r="Z126" s="88"/>
      <c r="AA126" s="88"/>
    </row>
    <row r="127" spans="1:27" s="35" customFormat="1" ht="12.75">
      <c r="A127" s="223" t="s">
        <v>145</v>
      </c>
      <c r="B127" s="22" t="s">
        <v>146</v>
      </c>
      <c r="C127" s="200">
        <v>100</v>
      </c>
      <c r="D127" s="201">
        <v>0.8</v>
      </c>
      <c r="E127" s="200">
        <v>3.01</v>
      </c>
      <c r="F127" s="200">
        <v>3.74</v>
      </c>
      <c r="G127" s="200">
        <v>9.13</v>
      </c>
      <c r="H127" s="200">
        <v>68.54</v>
      </c>
      <c r="I127" s="200">
        <v>100</v>
      </c>
      <c r="J127" s="201">
        <v>0.8</v>
      </c>
      <c r="K127" s="166"/>
      <c r="L127" s="166"/>
      <c r="M127" s="166"/>
      <c r="N127" s="166"/>
      <c r="P127" s="275"/>
      <c r="Q127" s="185"/>
      <c r="R127" s="269"/>
      <c r="S127" s="270"/>
      <c r="T127" s="269"/>
      <c r="U127" s="269"/>
      <c r="V127" s="269"/>
      <c r="W127" s="269"/>
      <c r="X127" s="269"/>
      <c r="Y127" s="270"/>
      <c r="Z127" s="88"/>
      <c r="AA127" s="88"/>
    </row>
    <row r="128" spans="1:27" ht="12.75">
      <c r="A128" s="223" t="s">
        <v>38</v>
      </c>
      <c r="B128" s="23"/>
      <c r="C128" s="23">
        <v>200</v>
      </c>
      <c r="D128" s="155">
        <v>0.61</v>
      </c>
      <c r="E128" s="23">
        <v>0.76</v>
      </c>
      <c r="F128" s="23">
        <v>0.1</v>
      </c>
      <c r="G128" s="23">
        <v>24.76</v>
      </c>
      <c r="H128" s="23">
        <v>105</v>
      </c>
      <c r="I128" s="23">
        <v>200</v>
      </c>
      <c r="J128" s="157">
        <v>0.61</v>
      </c>
      <c r="K128" s="157"/>
      <c r="L128" s="157"/>
      <c r="M128" s="157"/>
      <c r="N128" s="157"/>
      <c r="P128" s="275"/>
      <c r="Q128" s="146"/>
      <c r="R128" s="146"/>
      <c r="S128" s="205"/>
      <c r="T128" s="146"/>
      <c r="U128" s="146"/>
      <c r="V128" s="146"/>
      <c r="W128" s="146"/>
      <c r="X128" s="146"/>
      <c r="Y128" s="146"/>
      <c r="Z128" s="84"/>
      <c r="AA128" s="84"/>
    </row>
    <row r="129" spans="1:27" ht="12.75">
      <c r="A129" s="152" t="s">
        <v>147</v>
      </c>
      <c r="B129" s="23"/>
      <c r="C129" s="23">
        <v>100</v>
      </c>
      <c r="D129" s="155">
        <v>0.43</v>
      </c>
      <c r="E129" s="23">
        <v>1.52</v>
      </c>
      <c r="F129" s="23">
        <v>0.6</v>
      </c>
      <c r="G129" s="23">
        <v>27.88</v>
      </c>
      <c r="H129" s="23">
        <v>112</v>
      </c>
      <c r="I129" s="167">
        <v>100</v>
      </c>
      <c r="J129" s="155">
        <v>0.43</v>
      </c>
      <c r="K129" s="155">
        <v>29.56</v>
      </c>
      <c r="L129" s="155">
        <v>21.82</v>
      </c>
      <c r="M129" s="155">
        <v>28.81</v>
      </c>
      <c r="N129" s="155">
        <v>420.95</v>
      </c>
      <c r="P129" s="84"/>
      <c r="Q129" s="146"/>
      <c r="R129" s="146"/>
      <c r="S129" s="205"/>
      <c r="T129" s="146"/>
      <c r="U129" s="146"/>
      <c r="V129" s="146"/>
      <c r="W129" s="146"/>
      <c r="X129" s="206"/>
      <c r="Y129" s="205"/>
      <c r="Z129" s="84"/>
      <c r="AA129" s="84"/>
    </row>
    <row r="130" spans="1:27" ht="12.75">
      <c r="A130" s="231" t="s">
        <v>148</v>
      </c>
      <c r="B130" s="22"/>
      <c r="C130" s="22"/>
      <c r="D130" s="176">
        <v>3.4</v>
      </c>
      <c r="E130" s="22">
        <v>31.97</v>
      </c>
      <c r="F130" s="22">
        <v>29.47</v>
      </c>
      <c r="G130" s="22">
        <v>102.87</v>
      </c>
      <c r="H130" s="22">
        <v>771.98</v>
      </c>
      <c r="I130" s="230"/>
      <c r="J130" s="176">
        <v>4</v>
      </c>
      <c r="K130" s="155">
        <v>1.46</v>
      </c>
      <c r="L130" s="155">
        <v>6.74</v>
      </c>
      <c r="M130" s="155">
        <v>4.56</v>
      </c>
      <c r="N130" s="155">
        <v>80</v>
      </c>
      <c r="P130" s="84"/>
      <c r="Q130" s="146"/>
      <c r="R130" s="146"/>
      <c r="S130" s="205"/>
      <c r="T130" s="146"/>
      <c r="U130" s="146"/>
      <c r="V130" s="146"/>
      <c r="W130" s="146"/>
      <c r="X130" s="146"/>
      <c r="Y130" s="205"/>
      <c r="Z130" s="84"/>
      <c r="AA130" s="84"/>
    </row>
    <row r="131" spans="1:27" ht="12.75">
      <c r="A131" s="22" t="s">
        <v>331</v>
      </c>
      <c r="B131" s="23"/>
      <c r="C131" s="23"/>
      <c r="D131" s="155"/>
      <c r="E131" s="23"/>
      <c r="F131" s="23"/>
      <c r="G131" s="23"/>
      <c r="H131" s="23"/>
      <c r="I131" s="167"/>
      <c r="J131" s="155"/>
      <c r="K131" s="161">
        <v>0.76</v>
      </c>
      <c r="L131" s="161">
        <v>0.1</v>
      </c>
      <c r="M131" s="161">
        <v>24.76</v>
      </c>
      <c r="N131" s="161">
        <v>105</v>
      </c>
      <c r="P131" s="84"/>
      <c r="Q131" s="146"/>
      <c r="R131" s="146"/>
      <c r="S131" s="205"/>
      <c r="T131" s="146"/>
      <c r="U131" s="146"/>
      <c r="V131" s="146"/>
      <c r="W131" s="146"/>
      <c r="X131" s="206"/>
      <c r="Y131" s="205"/>
      <c r="Z131" s="84"/>
      <c r="AA131" s="84"/>
    </row>
    <row r="132" spans="1:27" ht="12.75">
      <c r="A132" s="158" t="s">
        <v>149</v>
      </c>
      <c r="B132" s="23" t="s">
        <v>150</v>
      </c>
      <c r="C132" s="23" t="s">
        <v>151</v>
      </c>
      <c r="D132" s="155">
        <v>1.67</v>
      </c>
      <c r="E132" s="23">
        <v>22.79</v>
      </c>
      <c r="F132" s="23">
        <v>15.55</v>
      </c>
      <c r="G132" s="23">
        <v>8.43</v>
      </c>
      <c r="H132" s="23">
        <v>260.07</v>
      </c>
      <c r="I132" s="160" t="s">
        <v>192</v>
      </c>
      <c r="J132" s="161">
        <v>2.24</v>
      </c>
      <c r="K132" s="161">
        <v>11.2</v>
      </c>
      <c r="L132" s="161">
        <v>7</v>
      </c>
      <c r="M132" s="161">
        <v>20</v>
      </c>
      <c r="N132" s="161">
        <v>191</v>
      </c>
      <c r="P132" s="84"/>
      <c r="Q132" s="146"/>
      <c r="R132" s="146"/>
      <c r="S132" s="205"/>
      <c r="T132" s="146"/>
      <c r="U132" s="146"/>
      <c r="V132" s="146"/>
      <c r="W132" s="146"/>
      <c r="X132" s="210"/>
      <c r="Y132" s="209"/>
      <c r="Z132" s="84"/>
      <c r="AA132" s="84"/>
    </row>
    <row r="133" spans="1:27" s="35" customFormat="1" ht="12.75">
      <c r="A133" s="158" t="s">
        <v>152</v>
      </c>
      <c r="B133" s="23" t="s">
        <v>153</v>
      </c>
      <c r="C133" s="23" t="s">
        <v>154</v>
      </c>
      <c r="D133" s="155">
        <v>0.12</v>
      </c>
      <c r="E133" s="23">
        <v>0.71</v>
      </c>
      <c r="F133" s="23">
        <v>5.21</v>
      </c>
      <c r="G133" s="23">
        <v>2.85</v>
      </c>
      <c r="H133" s="23">
        <v>60.86</v>
      </c>
      <c r="I133" s="160" t="s">
        <v>247</v>
      </c>
      <c r="J133" s="161">
        <v>0.15</v>
      </c>
      <c r="K133" s="166">
        <f>SUM(K129:K132)</f>
        <v>42.980000000000004</v>
      </c>
      <c r="L133" s="166">
        <f>SUM(L129:L132)</f>
        <v>35.660000000000004</v>
      </c>
      <c r="M133" s="166">
        <f>SUM(M129:M132)</f>
        <v>78.13</v>
      </c>
      <c r="N133" s="166">
        <f>SUM(N129:N132)</f>
        <v>796.95</v>
      </c>
      <c r="P133" s="88"/>
      <c r="Q133" s="185"/>
      <c r="R133" s="185"/>
      <c r="S133" s="186"/>
      <c r="T133" s="185"/>
      <c r="U133" s="185"/>
      <c r="V133" s="185"/>
      <c r="W133" s="185"/>
      <c r="X133" s="187"/>
      <c r="Y133" s="188"/>
      <c r="Z133" s="88"/>
      <c r="AA133" s="88"/>
    </row>
    <row r="134" spans="1:27" s="35" customFormat="1" ht="12.75">
      <c r="A134" s="157" t="s">
        <v>155</v>
      </c>
      <c r="B134" s="23" t="s">
        <v>156</v>
      </c>
      <c r="C134" s="23">
        <v>75</v>
      </c>
      <c r="D134" s="155">
        <v>0.1</v>
      </c>
      <c r="E134" s="23">
        <v>1.52</v>
      </c>
      <c r="F134" s="23">
        <v>2.24</v>
      </c>
      <c r="G134" s="23">
        <v>13.75</v>
      </c>
      <c r="H134" s="23">
        <v>80.28</v>
      </c>
      <c r="I134" s="159">
        <v>75</v>
      </c>
      <c r="J134" s="161">
        <v>0.1</v>
      </c>
      <c r="K134" s="166"/>
      <c r="L134" s="166"/>
      <c r="M134" s="166"/>
      <c r="N134" s="166"/>
      <c r="P134" s="185"/>
      <c r="Q134" s="185"/>
      <c r="R134" s="185"/>
      <c r="S134" s="186"/>
      <c r="T134" s="185"/>
      <c r="U134" s="185"/>
      <c r="V134" s="185"/>
      <c r="W134" s="185"/>
      <c r="X134" s="187"/>
      <c r="Y134" s="188"/>
      <c r="Z134" s="88"/>
      <c r="AA134" s="88"/>
    </row>
    <row r="135" spans="1:27" ht="12.75">
      <c r="A135" s="223" t="s">
        <v>157</v>
      </c>
      <c r="B135" s="22" t="s">
        <v>158</v>
      </c>
      <c r="C135" s="200">
        <v>75</v>
      </c>
      <c r="D135" s="201">
        <v>0.3</v>
      </c>
      <c r="E135" s="200">
        <v>2.1</v>
      </c>
      <c r="F135" s="200"/>
      <c r="G135" s="200">
        <v>0.975</v>
      </c>
      <c r="H135" s="200">
        <v>12</v>
      </c>
      <c r="I135" s="200">
        <v>100</v>
      </c>
      <c r="J135" s="201">
        <v>0.3</v>
      </c>
      <c r="K135" s="157"/>
      <c r="L135" s="157"/>
      <c r="M135" s="157"/>
      <c r="N135" s="157"/>
      <c r="P135" s="275"/>
      <c r="Q135" s="146"/>
      <c r="R135" s="146"/>
      <c r="S135" s="205"/>
      <c r="T135" s="146"/>
      <c r="U135" s="146"/>
      <c r="V135" s="146"/>
      <c r="W135" s="146"/>
      <c r="X135" s="146"/>
      <c r="Y135" s="146"/>
      <c r="Z135" s="84"/>
      <c r="AA135" s="84"/>
    </row>
    <row r="136" spans="1:27" ht="12.75">
      <c r="A136" s="223" t="s">
        <v>38</v>
      </c>
      <c r="B136" s="22"/>
      <c r="C136" s="200">
        <v>200</v>
      </c>
      <c r="D136" s="201">
        <v>0.61</v>
      </c>
      <c r="E136" s="200">
        <v>0.76</v>
      </c>
      <c r="F136" s="200">
        <v>0.1</v>
      </c>
      <c r="G136" s="200">
        <v>24.76</v>
      </c>
      <c r="H136" s="200">
        <v>105</v>
      </c>
      <c r="I136" s="200">
        <v>200</v>
      </c>
      <c r="J136" s="201">
        <v>0.61</v>
      </c>
      <c r="K136" s="161">
        <v>14.33</v>
      </c>
      <c r="L136" s="161">
        <v>7.76</v>
      </c>
      <c r="M136" s="161">
        <v>59.125</v>
      </c>
      <c r="N136" s="161">
        <v>358.63</v>
      </c>
      <c r="P136" s="84"/>
      <c r="Q136" s="146"/>
      <c r="R136" s="146"/>
      <c r="S136" s="205"/>
      <c r="T136" s="146"/>
      <c r="U136" s="146"/>
      <c r="V136" s="146"/>
      <c r="W136" s="146"/>
      <c r="X136" s="210"/>
      <c r="Y136" s="209"/>
      <c r="Z136" s="84"/>
      <c r="AA136" s="84"/>
    </row>
    <row r="137" spans="1:27" ht="12.75">
      <c r="A137" s="223" t="s">
        <v>147</v>
      </c>
      <c r="B137" s="23"/>
      <c r="C137" s="23">
        <v>150</v>
      </c>
      <c r="D137" s="155">
        <v>0.6</v>
      </c>
      <c r="E137" s="23">
        <v>2.28</v>
      </c>
      <c r="F137" s="23">
        <v>0.9</v>
      </c>
      <c r="G137" s="23">
        <v>41.82</v>
      </c>
      <c r="H137" s="23">
        <v>168</v>
      </c>
      <c r="I137" s="23">
        <v>150</v>
      </c>
      <c r="J137" s="23">
        <v>0.6</v>
      </c>
      <c r="K137" s="182">
        <v>0.64</v>
      </c>
      <c r="L137" s="182">
        <v>23.19</v>
      </c>
      <c r="M137" s="182">
        <v>0.8</v>
      </c>
      <c r="N137" s="182">
        <v>213.62</v>
      </c>
      <c r="P137" s="84"/>
      <c r="Q137" s="146"/>
      <c r="R137" s="146"/>
      <c r="S137" s="205"/>
      <c r="T137" s="146"/>
      <c r="U137" s="146"/>
      <c r="V137" s="146"/>
      <c r="W137" s="146"/>
      <c r="X137" s="210"/>
      <c r="Y137" s="234"/>
      <c r="Z137" s="84"/>
      <c r="AA137" s="84"/>
    </row>
    <row r="138" spans="1:27" ht="12.75">
      <c r="A138" s="175" t="s">
        <v>148</v>
      </c>
      <c r="B138" s="232"/>
      <c r="C138" s="22"/>
      <c r="D138" s="176">
        <v>3.4</v>
      </c>
      <c r="E138" s="176">
        <v>30.16</v>
      </c>
      <c r="F138" s="176">
        <v>24</v>
      </c>
      <c r="G138" s="176">
        <v>92.585</v>
      </c>
      <c r="H138" s="176">
        <v>686.21</v>
      </c>
      <c r="I138" s="230"/>
      <c r="J138" s="176">
        <v>4</v>
      </c>
      <c r="K138" s="161">
        <v>0.76</v>
      </c>
      <c r="L138" s="161">
        <v>0.1</v>
      </c>
      <c r="M138" s="161">
        <v>24.76</v>
      </c>
      <c r="N138" s="161">
        <v>105</v>
      </c>
      <c r="P138" s="84"/>
      <c r="Q138" s="146"/>
      <c r="R138" s="146"/>
      <c r="S138" s="205"/>
      <c r="T138" s="146"/>
      <c r="U138" s="146"/>
      <c r="V138" s="146"/>
      <c r="W138" s="146"/>
      <c r="X138" s="208"/>
      <c r="Y138" s="209"/>
      <c r="Z138" s="84"/>
      <c r="AA138" s="84"/>
    </row>
    <row r="139" spans="1:27" ht="12.75">
      <c r="A139" s="22" t="s">
        <v>332</v>
      </c>
      <c r="B139" s="22"/>
      <c r="C139" s="22"/>
      <c r="D139" s="176"/>
      <c r="E139" s="22"/>
      <c r="F139" s="22"/>
      <c r="G139" s="22"/>
      <c r="H139" s="22"/>
      <c r="I139" s="229"/>
      <c r="J139" s="228"/>
      <c r="K139" s="161">
        <v>1.52</v>
      </c>
      <c r="L139" s="161">
        <v>0.6</v>
      </c>
      <c r="M139" s="161">
        <v>27.88</v>
      </c>
      <c r="N139" s="161">
        <v>112</v>
      </c>
      <c r="P139" s="88"/>
      <c r="Q139" s="185"/>
      <c r="R139" s="185"/>
      <c r="S139" s="186"/>
      <c r="T139" s="185"/>
      <c r="U139" s="185"/>
      <c r="V139" s="185"/>
      <c r="W139" s="185"/>
      <c r="X139" s="276"/>
      <c r="Y139" s="274"/>
      <c r="Z139" s="84"/>
      <c r="AA139" s="84"/>
    </row>
    <row r="140" spans="1:27" ht="12.75">
      <c r="A140" s="157" t="s">
        <v>159</v>
      </c>
      <c r="B140" s="23" t="s">
        <v>160</v>
      </c>
      <c r="C140" s="23">
        <v>75</v>
      </c>
      <c r="D140" s="155">
        <v>1.62</v>
      </c>
      <c r="E140" s="23">
        <v>14.72</v>
      </c>
      <c r="F140" s="23">
        <v>12.46</v>
      </c>
      <c r="G140" s="23">
        <v>6.35</v>
      </c>
      <c r="H140" s="23">
        <v>194.41</v>
      </c>
      <c r="I140" s="154">
        <v>100</v>
      </c>
      <c r="J140" s="155">
        <v>2.19</v>
      </c>
      <c r="K140" s="161">
        <v>1.9</v>
      </c>
      <c r="L140" s="161">
        <v>0.25</v>
      </c>
      <c r="M140" s="161">
        <v>20</v>
      </c>
      <c r="N140" s="161">
        <v>113.5</v>
      </c>
      <c r="P140" s="185"/>
      <c r="Q140" s="146"/>
      <c r="R140" s="146"/>
      <c r="S140" s="205"/>
      <c r="T140" s="146"/>
      <c r="U140" s="146"/>
      <c r="V140" s="146"/>
      <c r="W140" s="146"/>
      <c r="X140" s="208"/>
      <c r="Y140" s="209"/>
      <c r="Z140" s="84"/>
      <c r="AA140" s="84"/>
    </row>
    <row r="141" spans="1:27" s="35" customFormat="1" ht="12.75">
      <c r="A141" s="157" t="s">
        <v>152</v>
      </c>
      <c r="B141" s="23" t="s">
        <v>153</v>
      </c>
      <c r="C141" s="23" t="s">
        <v>161</v>
      </c>
      <c r="D141" s="155">
        <v>0.12</v>
      </c>
      <c r="E141" s="23">
        <v>0.47</v>
      </c>
      <c r="F141" s="23">
        <v>3.48</v>
      </c>
      <c r="G141" s="23">
        <v>1.9</v>
      </c>
      <c r="H141" s="23">
        <v>40.57</v>
      </c>
      <c r="I141" s="160" t="s">
        <v>154</v>
      </c>
      <c r="J141" s="161">
        <v>0.15</v>
      </c>
      <c r="K141" s="169">
        <f>SUM(K136:K139)</f>
        <v>17.25</v>
      </c>
      <c r="L141" s="169">
        <f>SUM(L136:L139)</f>
        <v>31.650000000000006</v>
      </c>
      <c r="M141" s="169">
        <f>SUM(M136:M139)</f>
        <v>112.565</v>
      </c>
      <c r="N141" s="169">
        <f>SUM(N136:N139)</f>
        <v>789.25</v>
      </c>
      <c r="P141" s="275"/>
      <c r="Q141" s="185"/>
      <c r="R141" s="269"/>
      <c r="S141" s="270"/>
      <c r="T141" s="269"/>
      <c r="U141" s="269"/>
      <c r="V141" s="269"/>
      <c r="W141" s="269"/>
      <c r="X141" s="271"/>
      <c r="Y141" s="272"/>
      <c r="Z141" s="88"/>
      <c r="AA141" s="88"/>
    </row>
    <row r="142" spans="1:27" s="35" customFormat="1" ht="12.75">
      <c r="A142" s="157" t="s">
        <v>162</v>
      </c>
      <c r="B142" s="23" t="s">
        <v>156</v>
      </c>
      <c r="C142" s="23">
        <v>50</v>
      </c>
      <c r="D142" s="155">
        <v>0.1</v>
      </c>
      <c r="E142" s="23">
        <v>1.01</v>
      </c>
      <c r="F142" s="23">
        <v>1.5</v>
      </c>
      <c r="G142" s="23">
        <v>9.16</v>
      </c>
      <c r="H142" s="23">
        <v>53.52</v>
      </c>
      <c r="I142" s="160">
        <v>75</v>
      </c>
      <c r="J142" s="161">
        <v>0.1</v>
      </c>
      <c r="K142" s="169"/>
      <c r="L142" s="169"/>
      <c r="M142" s="169"/>
      <c r="N142" s="169"/>
      <c r="P142" s="275"/>
      <c r="Q142" s="185"/>
      <c r="R142" s="269"/>
      <c r="S142" s="270"/>
      <c r="T142" s="269"/>
      <c r="U142" s="269"/>
      <c r="V142" s="269"/>
      <c r="W142" s="269"/>
      <c r="X142" s="271"/>
      <c r="Y142" s="272"/>
      <c r="Z142" s="88"/>
      <c r="AA142" s="88"/>
    </row>
    <row r="143" spans="1:27" ht="12.75">
      <c r="A143" s="157" t="s">
        <v>163</v>
      </c>
      <c r="B143" s="23" t="s">
        <v>164</v>
      </c>
      <c r="C143" s="23">
        <v>100</v>
      </c>
      <c r="D143" s="155">
        <v>0.35</v>
      </c>
      <c r="E143" s="23">
        <v>3.51</v>
      </c>
      <c r="F143" s="23">
        <v>6.68</v>
      </c>
      <c r="G143" s="23">
        <v>13.12</v>
      </c>
      <c r="H143" s="23">
        <v>112.84</v>
      </c>
      <c r="I143" s="23">
        <v>100</v>
      </c>
      <c r="J143" s="155">
        <v>0.35</v>
      </c>
      <c r="K143" s="157"/>
      <c r="L143" s="157"/>
      <c r="M143" s="157"/>
      <c r="N143" s="157"/>
      <c r="P143" s="275"/>
      <c r="Q143" s="146"/>
      <c r="R143" s="146"/>
      <c r="S143" s="205"/>
      <c r="T143" s="146"/>
      <c r="U143" s="146"/>
      <c r="V143" s="146"/>
      <c r="W143" s="146"/>
      <c r="X143" s="146"/>
      <c r="Y143" s="146"/>
      <c r="Z143" s="84"/>
      <c r="AA143" s="84"/>
    </row>
    <row r="144" spans="1:27" ht="12.75">
      <c r="A144" s="157" t="s">
        <v>38</v>
      </c>
      <c r="B144" s="23"/>
      <c r="C144" s="23">
        <v>200</v>
      </c>
      <c r="D144" s="155">
        <v>0.61</v>
      </c>
      <c r="E144" s="23">
        <v>0.76</v>
      </c>
      <c r="F144" s="23">
        <v>0.1</v>
      </c>
      <c r="G144" s="23">
        <v>24.76</v>
      </c>
      <c r="H144" s="23">
        <v>105</v>
      </c>
      <c r="I144" s="159">
        <v>200</v>
      </c>
      <c r="J144" s="161">
        <v>0.61</v>
      </c>
      <c r="K144" s="155">
        <v>36.18</v>
      </c>
      <c r="L144" s="155">
        <v>28.77</v>
      </c>
      <c r="M144" s="155">
        <v>1.02</v>
      </c>
      <c r="N144" s="155">
        <v>407.67</v>
      </c>
      <c r="P144" s="84"/>
      <c r="Q144" s="146"/>
      <c r="R144" s="146"/>
      <c r="S144" s="205"/>
      <c r="T144" s="146"/>
      <c r="U144" s="146"/>
      <c r="V144" s="146"/>
      <c r="W144" s="146"/>
      <c r="X144" s="206"/>
      <c r="Y144" s="205"/>
      <c r="Z144" s="84"/>
      <c r="AA144" s="84"/>
    </row>
    <row r="145" spans="1:27" ht="12.75">
      <c r="A145" s="157" t="s">
        <v>147</v>
      </c>
      <c r="B145" s="23"/>
      <c r="C145" s="23">
        <v>150</v>
      </c>
      <c r="D145" s="155">
        <v>0.6</v>
      </c>
      <c r="E145" s="23">
        <v>2.28</v>
      </c>
      <c r="F145" s="23">
        <v>0.9</v>
      </c>
      <c r="G145" s="23">
        <v>41.82</v>
      </c>
      <c r="H145" s="23">
        <v>168</v>
      </c>
      <c r="I145" s="160">
        <v>150</v>
      </c>
      <c r="J145" s="161">
        <v>0.6</v>
      </c>
      <c r="K145" s="155">
        <v>1.17</v>
      </c>
      <c r="L145" s="155">
        <v>0.15</v>
      </c>
      <c r="M145" s="155">
        <v>7.11</v>
      </c>
      <c r="N145" s="155">
        <v>33</v>
      </c>
      <c r="P145" s="84"/>
      <c r="Q145" s="146"/>
      <c r="R145" s="146"/>
      <c r="S145" s="205"/>
      <c r="T145" s="146"/>
      <c r="U145" s="146"/>
      <c r="V145" s="146"/>
      <c r="W145" s="146"/>
      <c r="X145" s="206"/>
      <c r="Y145" s="205"/>
      <c r="Z145" s="84"/>
      <c r="AA145" s="84"/>
    </row>
    <row r="146" spans="1:27" ht="12.75">
      <c r="A146" s="175" t="s">
        <v>148</v>
      </c>
      <c r="B146" s="22"/>
      <c r="C146" s="22"/>
      <c r="D146" s="176">
        <v>3.4</v>
      </c>
      <c r="E146" s="22">
        <v>22.75</v>
      </c>
      <c r="F146" s="22">
        <v>25.12</v>
      </c>
      <c r="G146" s="22">
        <v>97.11</v>
      </c>
      <c r="H146" s="22">
        <v>674.34</v>
      </c>
      <c r="I146" s="165"/>
      <c r="J146" s="166">
        <v>4</v>
      </c>
      <c r="K146" s="155">
        <v>2.69</v>
      </c>
      <c r="L146" s="155">
        <v>11.85</v>
      </c>
      <c r="M146" s="155">
        <v>17.02</v>
      </c>
      <c r="N146" s="155">
        <v>178.16</v>
      </c>
      <c r="P146" s="84"/>
      <c r="Q146" s="146"/>
      <c r="R146" s="146"/>
      <c r="S146" s="205"/>
      <c r="T146" s="146"/>
      <c r="U146" s="146"/>
      <c r="V146" s="146"/>
      <c r="W146" s="146"/>
      <c r="X146" s="206"/>
      <c r="Y146" s="205"/>
      <c r="Z146" s="84"/>
      <c r="AA146" s="84"/>
    </row>
    <row r="147" spans="1:27" ht="12.75">
      <c r="A147" s="88"/>
      <c r="B147" s="185"/>
      <c r="C147" s="185"/>
      <c r="D147" s="186"/>
      <c r="E147" s="185"/>
      <c r="F147" s="185"/>
      <c r="G147" s="185"/>
      <c r="H147" s="185"/>
      <c r="I147" s="276"/>
      <c r="J147" s="274"/>
      <c r="K147" s="204">
        <v>1.52</v>
      </c>
      <c r="L147" s="161">
        <v>0.6</v>
      </c>
      <c r="M147" s="161">
        <v>27.88</v>
      </c>
      <c r="N147" s="161">
        <v>112</v>
      </c>
      <c r="P147" s="88"/>
      <c r="Q147" s="185"/>
      <c r="R147" s="185"/>
      <c r="S147" s="186"/>
      <c r="T147" s="185"/>
      <c r="U147" s="185"/>
      <c r="V147" s="185"/>
      <c r="W147" s="185"/>
      <c r="X147" s="276"/>
      <c r="Y147" s="274"/>
      <c r="Z147" s="84"/>
      <c r="AA147" s="84"/>
    </row>
    <row r="148" spans="1:27" ht="12.75">
      <c r="A148" s="88" t="s">
        <v>274</v>
      </c>
      <c r="B148" s="185"/>
      <c r="C148" s="185"/>
      <c r="D148" s="186"/>
      <c r="E148" s="185"/>
      <c r="F148" s="185"/>
      <c r="G148" s="185"/>
      <c r="H148" s="185"/>
      <c r="I148" s="273"/>
      <c r="J148" s="274"/>
      <c r="K148" s="204">
        <v>0.76</v>
      </c>
      <c r="L148" s="161">
        <v>0.1</v>
      </c>
      <c r="M148" s="161">
        <v>24.76</v>
      </c>
      <c r="N148" s="161">
        <v>105</v>
      </c>
      <c r="P148" s="88"/>
      <c r="Q148" s="185"/>
      <c r="R148" s="185"/>
      <c r="S148" s="186"/>
      <c r="T148" s="185"/>
      <c r="U148" s="185"/>
      <c r="V148" s="185"/>
      <c r="W148" s="185"/>
      <c r="X148" s="273"/>
      <c r="Y148" s="274"/>
      <c r="Z148" s="84"/>
      <c r="AA148" s="84"/>
    </row>
    <row r="149" spans="1:27" s="35" customFormat="1" ht="12.75">
      <c r="A149" s="88"/>
      <c r="B149" s="185"/>
      <c r="C149" s="185"/>
      <c r="D149" s="186"/>
      <c r="E149" s="185"/>
      <c r="F149" s="185"/>
      <c r="G149" s="185"/>
      <c r="H149" s="185"/>
      <c r="I149" s="187"/>
      <c r="J149" s="188"/>
      <c r="K149" s="183">
        <f>SUM(K144:K148)</f>
        <v>42.32</v>
      </c>
      <c r="L149" s="166">
        <f>SUM(L144:L148)</f>
        <v>41.47</v>
      </c>
      <c r="M149" s="166">
        <f>SUM(M144:M148)</f>
        <v>77.79</v>
      </c>
      <c r="N149" s="166">
        <f>SUM(N144:N148)</f>
        <v>835.83</v>
      </c>
      <c r="P149" s="88"/>
      <c r="Q149" s="185"/>
      <c r="R149" s="185"/>
      <c r="S149" s="186"/>
      <c r="T149" s="185"/>
      <c r="U149" s="185"/>
      <c r="V149" s="185"/>
      <c r="W149" s="185"/>
      <c r="X149" s="187"/>
      <c r="Y149" s="188"/>
      <c r="Z149" s="88"/>
      <c r="AA149" s="88"/>
    </row>
    <row r="150" spans="1:27" s="35" customFormat="1" ht="12.75">
      <c r="A150" s="88"/>
      <c r="B150" s="185"/>
      <c r="C150" s="185"/>
      <c r="D150" s="186"/>
      <c r="E150" s="185"/>
      <c r="F150" s="185"/>
      <c r="G150" s="185"/>
      <c r="H150" s="185"/>
      <c r="I150" s="187"/>
      <c r="J150" s="188"/>
      <c r="K150" s="183"/>
      <c r="L150" s="166"/>
      <c r="M150" s="166"/>
      <c r="N150" s="166"/>
      <c r="P150" s="88"/>
      <c r="Q150" s="185"/>
      <c r="R150" s="185"/>
      <c r="S150" s="186"/>
      <c r="T150" s="185"/>
      <c r="U150" s="185"/>
      <c r="V150" s="185"/>
      <c r="W150" s="185"/>
      <c r="X150" s="187"/>
      <c r="Y150" s="188"/>
      <c r="Z150" s="88"/>
      <c r="AA150" s="88"/>
    </row>
    <row r="151" spans="1:27" s="35" customFormat="1" ht="12.75">
      <c r="A151" s="88"/>
      <c r="B151" s="185"/>
      <c r="C151" s="185"/>
      <c r="D151" s="186"/>
      <c r="E151" s="185"/>
      <c r="F151" s="185"/>
      <c r="G151" s="185"/>
      <c r="H151" s="185"/>
      <c r="I151" s="187"/>
      <c r="J151" s="188"/>
      <c r="K151" s="183"/>
      <c r="L151" s="166"/>
      <c r="M151" s="166"/>
      <c r="N151" s="166"/>
      <c r="P151" s="88"/>
      <c r="Q151" s="185"/>
      <c r="R151" s="185"/>
      <c r="S151" s="186"/>
      <c r="T151" s="185"/>
      <c r="U151" s="185"/>
      <c r="V151" s="185"/>
      <c r="W151" s="185"/>
      <c r="X151" s="187"/>
      <c r="Y151" s="188"/>
      <c r="Z151" s="88"/>
      <c r="AA151" s="88"/>
    </row>
    <row r="152" spans="1:27" s="35" customFormat="1" ht="33.75" customHeight="1">
      <c r="A152" s="88"/>
      <c r="B152" s="185"/>
      <c r="C152" s="185"/>
      <c r="D152" s="186"/>
      <c r="E152" s="185"/>
      <c r="F152" s="185"/>
      <c r="G152" s="185"/>
      <c r="H152" s="185"/>
      <c r="I152" s="187"/>
      <c r="J152" s="188"/>
      <c r="K152" s="183"/>
      <c r="L152" s="166"/>
      <c r="M152" s="166"/>
      <c r="N152" s="166"/>
      <c r="P152" s="88"/>
      <c r="Q152" s="185"/>
      <c r="R152" s="185"/>
      <c r="S152" s="186"/>
      <c r="T152" s="185"/>
      <c r="U152" s="185"/>
      <c r="V152" s="185"/>
      <c r="W152" s="185"/>
      <c r="X152" s="187"/>
      <c r="Y152" s="188"/>
      <c r="Z152" s="88"/>
      <c r="AA152" s="88"/>
    </row>
    <row r="153" spans="1:27" s="35" customFormat="1" ht="12" customHeight="1">
      <c r="A153" s="88"/>
      <c r="B153" s="185"/>
      <c r="C153" s="185"/>
      <c r="D153" s="186"/>
      <c r="E153" s="185"/>
      <c r="F153" s="185"/>
      <c r="G153" s="185"/>
      <c r="H153" s="185"/>
      <c r="I153" s="187"/>
      <c r="J153" s="188"/>
      <c r="K153" s="183"/>
      <c r="L153" s="166"/>
      <c r="M153" s="166"/>
      <c r="N153" s="166"/>
      <c r="P153" s="88"/>
      <c r="Q153" s="185"/>
      <c r="R153" s="185"/>
      <c r="S153" s="186"/>
      <c r="T153" s="185"/>
      <c r="U153" s="185"/>
      <c r="V153" s="185"/>
      <c r="W153" s="185"/>
      <c r="X153" s="187"/>
      <c r="Y153" s="188"/>
      <c r="Z153" s="88"/>
      <c r="AA153" s="88"/>
    </row>
    <row r="154" spans="1:27" s="35" customFormat="1" ht="12.75" hidden="1">
      <c r="A154" s="35" t="s">
        <v>272</v>
      </c>
      <c r="C154" s="88"/>
      <c r="D154" s="88"/>
      <c r="E154" s="88"/>
      <c r="F154" s="88"/>
      <c r="G154" s="88"/>
      <c r="H154" s="88"/>
      <c r="I154" s="88"/>
      <c r="J154" s="188"/>
      <c r="K154" s="183"/>
      <c r="L154" s="166"/>
      <c r="M154" s="166"/>
      <c r="N154" s="166"/>
      <c r="P154" s="88"/>
      <c r="Q154" s="88"/>
      <c r="R154" s="88"/>
      <c r="S154" s="88"/>
      <c r="T154" s="88"/>
      <c r="U154" s="88"/>
      <c r="V154" s="88"/>
      <c r="W154" s="88"/>
      <c r="X154" s="88"/>
      <c r="Y154" s="188"/>
      <c r="Z154" s="88"/>
      <c r="AA154" s="88"/>
    </row>
    <row r="155" spans="3:27" s="35" customFormat="1" ht="12.75" hidden="1">
      <c r="C155" s="88"/>
      <c r="D155" s="88"/>
      <c r="E155" s="88"/>
      <c r="F155" s="88"/>
      <c r="G155" s="88"/>
      <c r="H155" s="88"/>
      <c r="I155" s="88"/>
      <c r="J155" s="188"/>
      <c r="K155" s="183"/>
      <c r="L155" s="166"/>
      <c r="M155" s="166"/>
      <c r="N155" s="166"/>
      <c r="P155" s="88"/>
      <c r="Q155" s="88"/>
      <c r="R155" s="88"/>
      <c r="S155" s="88"/>
      <c r="T155" s="88"/>
      <c r="U155" s="88"/>
      <c r="V155" s="88"/>
      <c r="W155" s="88"/>
      <c r="X155" s="88"/>
      <c r="Y155" s="188"/>
      <c r="Z155" s="88"/>
      <c r="AA155" s="88"/>
    </row>
    <row r="156" spans="3:27" s="35" customFormat="1" ht="12.75" hidden="1">
      <c r="C156" s="88"/>
      <c r="D156" s="88" t="s">
        <v>273</v>
      </c>
      <c r="E156" s="88"/>
      <c r="F156" s="88"/>
      <c r="G156" s="88"/>
      <c r="H156" s="88"/>
      <c r="I156" s="88"/>
      <c r="J156" s="188"/>
      <c r="K156" s="183"/>
      <c r="L156" s="166"/>
      <c r="M156" s="166"/>
      <c r="N156" s="166"/>
      <c r="P156" s="88"/>
      <c r="Q156" s="88"/>
      <c r="R156" s="88"/>
      <c r="S156" s="88"/>
      <c r="T156" s="88"/>
      <c r="U156" s="88"/>
      <c r="V156" s="88"/>
      <c r="W156" s="88"/>
      <c r="X156" s="88"/>
      <c r="Y156" s="188"/>
      <c r="Z156" s="88"/>
      <c r="AA156" s="88"/>
    </row>
    <row r="157" spans="1:27" s="35" customFormat="1" ht="12.75" hidden="1">
      <c r="A157" s="88"/>
      <c r="B157" s="185"/>
      <c r="C157" s="185"/>
      <c r="D157" s="186"/>
      <c r="E157" s="185"/>
      <c r="F157" s="185"/>
      <c r="G157" s="185"/>
      <c r="H157" s="185"/>
      <c r="I157" s="187"/>
      <c r="J157" s="188"/>
      <c r="K157" s="183"/>
      <c r="L157" s="166"/>
      <c r="M157" s="166"/>
      <c r="N157" s="166"/>
      <c r="P157" s="88"/>
      <c r="Q157" s="185"/>
      <c r="R157" s="185"/>
      <c r="S157" s="186"/>
      <c r="T157" s="185"/>
      <c r="U157" s="185"/>
      <c r="V157" s="185"/>
      <c r="W157" s="185"/>
      <c r="X157" s="187"/>
      <c r="Y157" s="188"/>
      <c r="Z157" s="88"/>
      <c r="AA157" s="88"/>
    </row>
    <row r="158" spans="1:27" ht="12.75" hidden="1">
      <c r="A158" s="22" t="s">
        <v>278</v>
      </c>
      <c r="B158" s="23"/>
      <c r="C158" s="22" t="s">
        <v>271</v>
      </c>
      <c r="D158" s="22" t="s">
        <v>4</v>
      </c>
      <c r="E158" s="22" t="s">
        <v>135</v>
      </c>
      <c r="F158" s="22" t="s">
        <v>136</v>
      </c>
      <c r="G158" s="22" t="s">
        <v>270</v>
      </c>
      <c r="H158" s="22" t="s">
        <v>137</v>
      </c>
      <c r="I158" s="177" t="s">
        <v>134</v>
      </c>
      <c r="J158" s="178" t="s">
        <v>4</v>
      </c>
      <c r="K158" s="157"/>
      <c r="L158" s="157"/>
      <c r="M158" s="157"/>
      <c r="N158" s="157"/>
      <c r="P158" s="185"/>
      <c r="Q158" s="146"/>
      <c r="R158" s="185"/>
      <c r="S158" s="185"/>
      <c r="T158" s="185"/>
      <c r="U158" s="185"/>
      <c r="V158" s="185"/>
      <c r="W158" s="185"/>
      <c r="X158" s="214"/>
      <c r="Y158" s="215"/>
      <c r="Z158" s="84"/>
      <c r="AA158" s="84"/>
    </row>
    <row r="159" spans="1:27" ht="12.75" hidden="1">
      <c r="A159" s="223"/>
      <c r="B159" s="23"/>
      <c r="C159" s="13" t="s">
        <v>3</v>
      </c>
      <c r="D159" s="13"/>
      <c r="E159" s="13"/>
      <c r="F159" s="13"/>
      <c r="G159" s="13"/>
      <c r="H159" s="13"/>
      <c r="I159" s="195" t="s">
        <v>12</v>
      </c>
      <c r="J159" s="196"/>
      <c r="K159" s="157"/>
      <c r="L159" s="157"/>
      <c r="M159" s="157"/>
      <c r="N159" s="157"/>
      <c r="P159" s="275"/>
      <c r="Q159" s="146"/>
      <c r="R159" s="185"/>
      <c r="S159" s="185"/>
      <c r="T159" s="185"/>
      <c r="U159" s="185"/>
      <c r="V159" s="185"/>
      <c r="W159" s="185"/>
      <c r="X159" s="214"/>
      <c r="Y159" s="215"/>
      <c r="Z159" s="84"/>
      <c r="AA159" s="84"/>
    </row>
    <row r="160" spans="1:27" ht="12.75" hidden="1">
      <c r="A160" s="158"/>
      <c r="B160" s="23"/>
      <c r="C160" s="23"/>
      <c r="D160" s="155"/>
      <c r="E160" s="23"/>
      <c r="F160" s="23"/>
      <c r="G160" s="23"/>
      <c r="H160" s="23"/>
      <c r="I160" s="154"/>
      <c r="J160" s="155"/>
      <c r="K160" s="155">
        <v>21.16</v>
      </c>
      <c r="L160" s="155">
        <v>19.56</v>
      </c>
      <c r="M160" s="155">
        <v>3.02</v>
      </c>
      <c r="N160" s="155">
        <v>270.05</v>
      </c>
      <c r="P160" s="213"/>
      <c r="Q160" s="146"/>
      <c r="R160" s="146"/>
      <c r="S160" s="205"/>
      <c r="T160" s="146"/>
      <c r="U160" s="146"/>
      <c r="V160" s="146"/>
      <c r="W160" s="146"/>
      <c r="X160" s="206"/>
      <c r="Y160" s="205"/>
      <c r="Z160" s="84"/>
      <c r="AA160" s="84"/>
    </row>
    <row r="161" spans="1:27" ht="12.75" hidden="1">
      <c r="A161" s="173"/>
      <c r="B161" s="23"/>
      <c r="C161" s="23"/>
      <c r="D161" s="155"/>
      <c r="E161" s="23"/>
      <c r="F161" s="23"/>
      <c r="G161" s="23"/>
      <c r="H161" s="23"/>
      <c r="I161" s="167"/>
      <c r="J161" s="155"/>
      <c r="K161" s="155">
        <v>0.71</v>
      </c>
      <c r="L161" s="155">
        <v>5.21</v>
      </c>
      <c r="M161" s="155">
        <v>2.85</v>
      </c>
      <c r="N161" s="155">
        <v>60.86</v>
      </c>
      <c r="P161" s="219"/>
      <c r="Q161" s="146"/>
      <c r="R161" s="146"/>
      <c r="S161" s="205"/>
      <c r="T161" s="146"/>
      <c r="U161" s="146"/>
      <c r="V161" s="146"/>
      <c r="W161" s="146"/>
      <c r="X161" s="207"/>
      <c r="Y161" s="205"/>
      <c r="Z161" s="84"/>
      <c r="AA161" s="84"/>
    </row>
    <row r="162" spans="1:27" ht="12.75" hidden="1">
      <c r="A162" s="158"/>
      <c r="B162" s="23"/>
      <c r="C162" s="23"/>
      <c r="D162" s="155"/>
      <c r="E162" s="23"/>
      <c r="F162" s="23"/>
      <c r="G162" s="23"/>
      <c r="H162" s="23"/>
      <c r="I162" s="160"/>
      <c r="J162" s="161"/>
      <c r="K162" s="161">
        <v>1.48</v>
      </c>
      <c r="L162" s="161">
        <v>0.26</v>
      </c>
      <c r="M162" s="161">
        <v>10.26</v>
      </c>
      <c r="N162" s="161">
        <v>43.4</v>
      </c>
      <c r="P162" s="213"/>
      <c r="Q162" s="146"/>
      <c r="R162" s="146"/>
      <c r="S162" s="205"/>
      <c r="T162" s="146"/>
      <c r="U162" s="146"/>
      <c r="V162" s="146"/>
      <c r="W162" s="146"/>
      <c r="X162" s="210"/>
      <c r="Y162" s="209"/>
      <c r="Z162" s="84"/>
      <c r="AA162" s="84"/>
    </row>
    <row r="163" spans="1:27" ht="12.75" hidden="1">
      <c r="A163" s="162"/>
      <c r="B163" s="23"/>
      <c r="C163" s="23"/>
      <c r="D163" s="155"/>
      <c r="E163" s="23"/>
      <c r="F163" s="23"/>
      <c r="G163" s="23"/>
      <c r="H163" s="23"/>
      <c r="I163" s="160"/>
      <c r="J163" s="161"/>
      <c r="K163" s="161">
        <v>4.54</v>
      </c>
      <c r="L163" s="161">
        <v>4.11</v>
      </c>
      <c r="M163" s="161">
        <v>24.95</v>
      </c>
      <c r="N163" s="161">
        <v>152.16</v>
      </c>
      <c r="P163" s="113"/>
      <c r="Q163" s="146"/>
      <c r="R163" s="146"/>
      <c r="S163" s="205"/>
      <c r="T163" s="146"/>
      <c r="U163" s="146"/>
      <c r="V163" s="146"/>
      <c r="W163" s="146"/>
      <c r="X163" s="210"/>
      <c r="Y163" s="209"/>
      <c r="Z163" s="84"/>
      <c r="AA163" s="84"/>
    </row>
    <row r="164" spans="1:27" ht="12.75" hidden="1">
      <c r="A164" s="157"/>
      <c r="B164" s="23"/>
      <c r="C164" s="23"/>
      <c r="D164" s="155"/>
      <c r="E164" s="23"/>
      <c r="F164" s="23"/>
      <c r="G164" s="23"/>
      <c r="H164" s="23"/>
      <c r="I164" s="23"/>
      <c r="J164" s="155"/>
      <c r="K164" s="155">
        <v>2.34</v>
      </c>
      <c r="L164" s="155">
        <v>4.96</v>
      </c>
      <c r="M164" s="155">
        <v>8.22</v>
      </c>
      <c r="N164" s="155">
        <v>80.35</v>
      </c>
      <c r="P164" s="84"/>
      <c r="Q164" s="146"/>
      <c r="R164" s="146"/>
      <c r="S164" s="205"/>
      <c r="T164" s="146"/>
      <c r="U164" s="146"/>
      <c r="V164" s="146"/>
      <c r="W164" s="146"/>
      <c r="X164" s="146"/>
      <c r="Y164" s="205"/>
      <c r="Z164" s="84"/>
      <c r="AA164" s="84"/>
    </row>
    <row r="165" spans="1:27" s="35" customFormat="1" ht="12.75" hidden="1">
      <c r="A165" s="175"/>
      <c r="B165" s="22"/>
      <c r="C165" s="22"/>
      <c r="D165" s="176"/>
      <c r="E165" s="22"/>
      <c r="F165" s="22"/>
      <c r="G165" s="22"/>
      <c r="H165" s="22"/>
      <c r="I165" s="160"/>
      <c r="J165" s="166"/>
      <c r="K165" s="166">
        <f>SUM(K158:K164)</f>
        <v>30.23</v>
      </c>
      <c r="L165" s="166">
        <f>SUM(L158:L164)</f>
        <v>34.1</v>
      </c>
      <c r="M165" s="166">
        <f>SUM(M158:M164)</f>
        <v>49.3</v>
      </c>
      <c r="N165" s="166">
        <f>SUM(N158:N164)</f>
        <v>606.82</v>
      </c>
      <c r="P165" s="88"/>
      <c r="Q165" s="185"/>
      <c r="R165" s="185"/>
      <c r="S165" s="186"/>
      <c r="T165" s="185"/>
      <c r="U165" s="185"/>
      <c r="V165" s="185"/>
      <c r="W165" s="185"/>
      <c r="X165" s="210"/>
      <c r="Y165" s="188"/>
      <c r="Z165" s="88"/>
      <c r="AA165" s="88"/>
    </row>
    <row r="166" spans="1:27" s="35" customFormat="1" ht="12.75" hidden="1">
      <c r="A166" s="175"/>
      <c r="B166" s="22"/>
      <c r="C166" s="22"/>
      <c r="D166" s="176"/>
      <c r="E166" s="22"/>
      <c r="F166" s="22"/>
      <c r="G166" s="22"/>
      <c r="H166" s="22"/>
      <c r="I166" s="160"/>
      <c r="J166" s="166"/>
      <c r="K166" s="166"/>
      <c r="L166" s="166"/>
      <c r="M166" s="166"/>
      <c r="N166" s="166"/>
      <c r="P166" s="88"/>
      <c r="Q166" s="185"/>
      <c r="R166" s="185"/>
      <c r="S166" s="186"/>
      <c r="T166" s="185"/>
      <c r="U166" s="185"/>
      <c r="V166" s="185"/>
      <c r="W166" s="185"/>
      <c r="X166" s="210"/>
      <c r="Y166" s="188"/>
      <c r="Z166" s="88"/>
      <c r="AA166" s="88"/>
    </row>
    <row r="167" spans="1:27" ht="12.75" hidden="1">
      <c r="A167" s="22" t="s">
        <v>279</v>
      </c>
      <c r="B167" s="23"/>
      <c r="C167" s="23"/>
      <c r="D167" s="155"/>
      <c r="E167" s="23"/>
      <c r="F167" s="23"/>
      <c r="G167" s="23"/>
      <c r="H167" s="23"/>
      <c r="I167" s="165"/>
      <c r="J167" s="166"/>
      <c r="K167" s="166"/>
      <c r="L167" s="166"/>
      <c r="M167" s="166"/>
      <c r="N167" s="166"/>
      <c r="P167" s="185"/>
      <c r="Q167" s="146"/>
      <c r="R167" s="146"/>
      <c r="S167" s="205"/>
      <c r="T167" s="146"/>
      <c r="U167" s="146"/>
      <c r="V167" s="146"/>
      <c r="W167" s="146"/>
      <c r="X167" s="187"/>
      <c r="Y167" s="188"/>
      <c r="Z167" s="84"/>
      <c r="AA167" s="84"/>
    </row>
    <row r="168" spans="1:27" ht="12.75" hidden="1">
      <c r="A168" s="158" t="s">
        <v>231</v>
      </c>
      <c r="B168" s="159" t="s">
        <v>232</v>
      </c>
      <c r="C168" s="160">
        <v>75</v>
      </c>
      <c r="D168" s="161">
        <v>1.55</v>
      </c>
      <c r="E168" s="161">
        <v>18.39</v>
      </c>
      <c r="F168" s="161">
        <v>10.85</v>
      </c>
      <c r="G168" s="161">
        <v>5.38</v>
      </c>
      <c r="H168" s="161">
        <v>191.64</v>
      </c>
      <c r="I168" s="160">
        <v>100</v>
      </c>
      <c r="J168" s="161">
        <v>2.15</v>
      </c>
      <c r="K168" s="161">
        <v>24.52</v>
      </c>
      <c r="L168" s="161">
        <v>14.46</v>
      </c>
      <c r="M168" s="161">
        <v>7.17</v>
      </c>
      <c r="N168" s="161">
        <v>255.52</v>
      </c>
      <c r="P168" s="213"/>
      <c r="Q168" s="208"/>
      <c r="R168" s="210"/>
      <c r="S168" s="209"/>
      <c r="T168" s="209"/>
      <c r="U168" s="209"/>
      <c r="V168" s="209"/>
      <c r="W168" s="209"/>
      <c r="X168" s="210"/>
      <c r="Y168" s="209"/>
      <c r="Z168" s="84"/>
      <c r="AA168" s="84"/>
    </row>
    <row r="169" spans="1:27" ht="12.75" hidden="1">
      <c r="A169" s="152" t="s">
        <v>152</v>
      </c>
      <c r="B169" s="153" t="s">
        <v>153</v>
      </c>
      <c r="C169" s="167" t="s">
        <v>154</v>
      </c>
      <c r="D169" s="155">
        <v>0.15</v>
      </c>
      <c r="E169" s="155">
        <v>0.71</v>
      </c>
      <c r="F169" s="155">
        <v>5.21</v>
      </c>
      <c r="G169" s="155">
        <v>2.85</v>
      </c>
      <c r="H169" s="155">
        <v>60.86</v>
      </c>
      <c r="I169" s="167" t="s">
        <v>247</v>
      </c>
      <c r="J169" s="155">
        <v>0.15</v>
      </c>
      <c r="K169" s="155">
        <v>0.95</v>
      </c>
      <c r="L169" s="155">
        <v>6.95</v>
      </c>
      <c r="M169" s="155">
        <v>3.8</v>
      </c>
      <c r="N169" s="155">
        <v>81.14</v>
      </c>
      <c r="P169" s="212"/>
      <c r="Q169" s="211"/>
      <c r="R169" s="207"/>
      <c r="S169" s="205"/>
      <c r="T169" s="205"/>
      <c r="U169" s="205"/>
      <c r="V169" s="205"/>
      <c r="W169" s="205"/>
      <c r="X169" s="207"/>
      <c r="Y169" s="205"/>
      <c r="Z169" s="84"/>
      <c r="AA169" s="84"/>
    </row>
    <row r="170" spans="1:27" ht="12.75" hidden="1">
      <c r="A170" s="157" t="s">
        <v>171</v>
      </c>
      <c r="B170" s="23" t="s">
        <v>172</v>
      </c>
      <c r="C170" s="23">
        <v>75</v>
      </c>
      <c r="D170" s="155">
        <v>0.15</v>
      </c>
      <c r="E170" s="155">
        <v>1.72</v>
      </c>
      <c r="F170" s="155">
        <v>0.35</v>
      </c>
      <c r="G170" s="155">
        <v>12.77</v>
      </c>
      <c r="H170" s="155">
        <v>60.45</v>
      </c>
      <c r="I170" s="23">
        <v>75</v>
      </c>
      <c r="J170" s="155">
        <v>0.15</v>
      </c>
      <c r="K170" s="155">
        <v>1.72</v>
      </c>
      <c r="L170" s="155">
        <v>0.35</v>
      </c>
      <c r="M170" s="155">
        <v>12.77</v>
      </c>
      <c r="N170" s="155">
        <v>60.45</v>
      </c>
      <c r="P170" s="84"/>
      <c r="Q170" s="146"/>
      <c r="R170" s="146"/>
      <c r="S170" s="205"/>
      <c r="T170" s="205"/>
      <c r="U170" s="205"/>
      <c r="V170" s="205"/>
      <c r="W170" s="205"/>
      <c r="X170" s="146"/>
      <c r="Y170" s="205"/>
      <c r="Z170" s="84"/>
      <c r="AA170" s="84"/>
    </row>
    <row r="171" spans="1:27" ht="12.75" hidden="1">
      <c r="A171" s="162" t="s">
        <v>233</v>
      </c>
      <c r="B171" s="159" t="s">
        <v>234</v>
      </c>
      <c r="C171" s="159">
        <v>100</v>
      </c>
      <c r="D171" s="161">
        <v>0.35</v>
      </c>
      <c r="E171" s="161">
        <v>1.17</v>
      </c>
      <c r="F171" s="161">
        <v>0.2</v>
      </c>
      <c r="G171" s="161">
        <v>6.18</v>
      </c>
      <c r="H171" s="161">
        <v>24.84</v>
      </c>
      <c r="I171" s="159">
        <v>100</v>
      </c>
      <c r="J171" s="161">
        <v>0.35</v>
      </c>
      <c r="K171" s="161">
        <v>1.17</v>
      </c>
      <c r="L171" s="161">
        <v>0.2</v>
      </c>
      <c r="M171" s="161">
        <v>6.18</v>
      </c>
      <c r="N171" s="161">
        <v>24.84</v>
      </c>
      <c r="P171" s="113"/>
      <c r="Q171" s="208"/>
      <c r="R171" s="208"/>
      <c r="S171" s="209"/>
      <c r="T171" s="209"/>
      <c r="U171" s="209"/>
      <c r="V171" s="209"/>
      <c r="W171" s="209"/>
      <c r="X171" s="208"/>
      <c r="Y171" s="209"/>
      <c r="Z171" s="84"/>
      <c r="AA171" s="84"/>
    </row>
    <row r="172" spans="1:27" ht="12.75" hidden="1">
      <c r="A172" s="162" t="s">
        <v>38</v>
      </c>
      <c r="B172" s="159"/>
      <c r="C172" s="159">
        <v>200</v>
      </c>
      <c r="D172" s="161">
        <v>0.6</v>
      </c>
      <c r="E172" s="161">
        <v>0.76</v>
      </c>
      <c r="F172" s="161">
        <v>0.1</v>
      </c>
      <c r="G172" s="161">
        <v>24.76</v>
      </c>
      <c r="H172" s="161">
        <v>105</v>
      </c>
      <c r="I172" s="159">
        <v>200</v>
      </c>
      <c r="J172" s="161">
        <v>0.6</v>
      </c>
      <c r="K172" s="161">
        <v>0.76</v>
      </c>
      <c r="L172" s="161">
        <v>0.1</v>
      </c>
      <c r="M172" s="161">
        <v>24.76</v>
      </c>
      <c r="N172" s="161">
        <v>105</v>
      </c>
      <c r="P172" s="113"/>
      <c r="Q172" s="208"/>
      <c r="R172" s="208"/>
      <c r="S172" s="209"/>
      <c r="T172" s="209"/>
      <c r="U172" s="209"/>
      <c r="V172" s="209"/>
      <c r="W172" s="209"/>
      <c r="X172" s="208"/>
      <c r="Y172" s="209"/>
      <c r="Z172" s="84"/>
      <c r="AA172" s="84"/>
    </row>
    <row r="173" spans="1:27" ht="12.75" hidden="1">
      <c r="A173" s="162" t="s">
        <v>147</v>
      </c>
      <c r="B173" s="159"/>
      <c r="C173" s="160">
        <v>150</v>
      </c>
      <c r="D173" s="161">
        <v>0.6</v>
      </c>
      <c r="E173" s="161">
        <v>2.28</v>
      </c>
      <c r="F173" s="161">
        <v>0.9</v>
      </c>
      <c r="G173" s="161">
        <v>41.82</v>
      </c>
      <c r="H173" s="161">
        <v>168</v>
      </c>
      <c r="I173" s="160">
        <v>200</v>
      </c>
      <c r="J173" s="161">
        <v>0.6</v>
      </c>
      <c r="K173" s="161">
        <v>3.04</v>
      </c>
      <c r="L173" s="161">
        <v>1.2</v>
      </c>
      <c r="M173" s="161">
        <v>55.76</v>
      </c>
      <c r="N173" s="161">
        <v>224</v>
      </c>
      <c r="P173" s="113"/>
      <c r="Q173" s="208"/>
      <c r="R173" s="210"/>
      <c r="S173" s="209"/>
      <c r="T173" s="209"/>
      <c r="U173" s="209"/>
      <c r="V173" s="209"/>
      <c r="W173" s="209"/>
      <c r="X173" s="210"/>
      <c r="Y173" s="209"/>
      <c r="Z173" s="84"/>
      <c r="AA173" s="84"/>
    </row>
    <row r="174" spans="1:27" ht="12.75" hidden="1">
      <c r="A174" s="168" t="s">
        <v>148</v>
      </c>
      <c r="B174" s="164"/>
      <c r="C174" s="164"/>
      <c r="D174" s="169">
        <f>SUM(D168:D173)</f>
        <v>3.4</v>
      </c>
      <c r="E174" s="169">
        <f>SUM(E168:E173)</f>
        <v>25.030000000000005</v>
      </c>
      <c r="F174" s="169">
        <f>SUM(F168:F173)</f>
        <v>17.61</v>
      </c>
      <c r="G174" s="169">
        <f>SUM(G168:G173)</f>
        <v>93.75999999999999</v>
      </c>
      <c r="H174" s="169">
        <f>SUM(H168:H173)</f>
        <v>610.79</v>
      </c>
      <c r="I174" s="164"/>
      <c r="J174" s="169">
        <f>SUM(J168:J173)</f>
        <v>4</v>
      </c>
      <c r="K174" s="169">
        <f>SUM(K168:K173)</f>
        <v>32.160000000000004</v>
      </c>
      <c r="L174" s="169">
        <f>SUM(L168:L173)</f>
        <v>23.26</v>
      </c>
      <c r="M174" s="169">
        <f>SUM(M168:M173)</f>
        <v>110.44</v>
      </c>
      <c r="N174" s="169">
        <f>SUM(N168:N173)</f>
        <v>750.95</v>
      </c>
      <c r="P174" s="216"/>
      <c r="Q174" s="193"/>
      <c r="R174" s="193"/>
      <c r="S174" s="194"/>
      <c r="T174" s="194"/>
      <c r="U174" s="194"/>
      <c r="V174" s="194"/>
      <c r="W174" s="194"/>
      <c r="X174" s="193"/>
      <c r="Y174" s="194"/>
      <c r="Z174" s="84"/>
      <c r="AA174" s="84"/>
    </row>
    <row r="175" spans="1:27" ht="12.75" hidden="1">
      <c r="A175" s="168"/>
      <c r="B175" s="164"/>
      <c r="C175" s="164"/>
      <c r="D175" s="169"/>
      <c r="E175" s="169"/>
      <c r="F175" s="169"/>
      <c r="G175" s="169"/>
      <c r="H175" s="169"/>
      <c r="I175" s="164"/>
      <c r="J175" s="169"/>
      <c r="K175" s="169"/>
      <c r="L175" s="169"/>
      <c r="M175" s="169"/>
      <c r="N175" s="169"/>
      <c r="P175" s="216"/>
      <c r="Q175" s="193"/>
      <c r="R175" s="193"/>
      <c r="S175" s="194"/>
      <c r="T175" s="194"/>
      <c r="U175" s="194"/>
      <c r="V175" s="194"/>
      <c r="W175" s="194"/>
      <c r="X175" s="193"/>
      <c r="Y175" s="194"/>
      <c r="Z175" s="84"/>
      <c r="AA175" s="84"/>
    </row>
    <row r="176" spans="1:27" ht="12.75" hidden="1">
      <c r="A176" s="22" t="s">
        <v>280</v>
      </c>
      <c r="B176" s="23"/>
      <c r="C176" s="23"/>
      <c r="D176" s="155"/>
      <c r="E176" s="23"/>
      <c r="F176" s="23"/>
      <c r="G176" s="23"/>
      <c r="H176" s="23"/>
      <c r="I176" s="157"/>
      <c r="J176" s="157"/>
      <c r="K176" s="157"/>
      <c r="L176" s="157"/>
      <c r="M176" s="157"/>
      <c r="N176" s="157"/>
      <c r="P176" s="185"/>
      <c r="Q176" s="146"/>
      <c r="R176" s="146"/>
      <c r="S176" s="205"/>
      <c r="T176" s="146"/>
      <c r="U176" s="146"/>
      <c r="V176" s="146"/>
      <c r="W176" s="146"/>
      <c r="X176" s="84"/>
      <c r="Y176" s="84"/>
      <c r="Z176" s="84"/>
      <c r="AA176" s="84"/>
    </row>
    <row r="177" spans="1:27" ht="12.75" hidden="1">
      <c r="A177" s="152" t="s">
        <v>235</v>
      </c>
      <c r="B177" s="153" t="s">
        <v>236</v>
      </c>
      <c r="C177" s="160">
        <v>50</v>
      </c>
      <c r="D177" s="161">
        <v>1.5</v>
      </c>
      <c r="E177" s="161">
        <v>11.24</v>
      </c>
      <c r="F177" s="161">
        <v>12.59</v>
      </c>
      <c r="G177" s="161">
        <v>2.25</v>
      </c>
      <c r="H177" s="161">
        <v>166.32</v>
      </c>
      <c r="I177" s="160">
        <v>60</v>
      </c>
      <c r="J177" s="161">
        <v>2</v>
      </c>
      <c r="K177" s="161">
        <v>13.49</v>
      </c>
      <c r="L177" s="161">
        <v>15.11</v>
      </c>
      <c r="M177" s="161">
        <v>2.7</v>
      </c>
      <c r="N177" s="161">
        <v>199.58</v>
      </c>
      <c r="P177" s="212"/>
      <c r="Q177" s="211"/>
      <c r="R177" s="210"/>
      <c r="S177" s="209"/>
      <c r="T177" s="209"/>
      <c r="U177" s="209"/>
      <c r="V177" s="209"/>
      <c r="W177" s="209"/>
      <c r="X177" s="210"/>
      <c r="Y177" s="209"/>
      <c r="Z177" s="84"/>
      <c r="AA177" s="84"/>
    </row>
    <row r="178" spans="1:27" ht="12.75" hidden="1">
      <c r="A178" s="173" t="s">
        <v>152</v>
      </c>
      <c r="B178" s="174" t="s">
        <v>153</v>
      </c>
      <c r="C178" s="170" t="s">
        <v>161</v>
      </c>
      <c r="D178" s="161">
        <v>0.15</v>
      </c>
      <c r="E178" s="161">
        <v>0.47</v>
      </c>
      <c r="F178" s="161">
        <v>3.48</v>
      </c>
      <c r="G178" s="161">
        <v>1.9</v>
      </c>
      <c r="H178" s="161">
        <v>40.57</v>
      </c>
      <c r="I178" s="170" t="s">
        <v>161</v>
      </c>
      <c r="J178" s="161">
        <v>0.15</v>
      </c>
      <c r="K178" s="161">
        <v>0.47</v>
      </c>
      <c r="L178" s="161">
        <v>3.48</v>
      </c>
      <c r="M178" s="161">
        <v>1.9</v>
      </c>
      <c r="N178" s="161">
        <v>40.57</v>
      </c>
      <c r="P178" s="219"/>
      <c r="Q178" s="217"/>
      <c r="R178" s="218"/>
      <c r="S178" s="209"/>
      <c r="T178" s="209"/>
      <c r="U178" s="209"/>
      <c r="V178" s="209"/>
      <c r="W178" s="209"/>
      <c r="X178" s="218"/>
      <c r="Y178" s="209"/>
      <c r="Z178" s="84"/>
      <c r="AA178" s="84"/>
    </row>
    <row r="179" spans="1:27" ht="12.75" hidden="1">
      <c r="A179" s="157" t="s">
        <v>171</v>
      </c>
      <c r="B179" s="23" t="s">
        <v>172</v>
      </c>
      <c r="C179" s="23">
        <v>75</v>
      </c>
      <c r="D179" s="155">
        <v>0.15</v>
      </c>
      <c r="E179" s="155">
        <v>1.72</v>
      </c>
      <c r="F179" s="155">
        <v>0.35</v>
      </c>
      <c r="G179" s="155">
        <v>12.77</v>
      </c>
      <c r="H179" s="155">
        <v>60.45</v>
      </c>
      <c r="I179" s="23">
        <v>75</v>
      </c>
      <c r="J179" s="155">
        <v>0.15</v>
      </c>
      <c r="K179" s="155">
        <v>1.72</v>
      </c>
      <c r="L179" s="155">
        <v>0.35</v>
      </c>
      <c r="M179" s="155">
        <v>12.77</v>
      </c>
      <c r="N179" s="155">
        <v>60.45</v>
      </c>
      <c r="P179" s="84"/>
      <c r="Q179" s="146"/>
      <c r="R179" s="146"/>
      <c r="S179" s="205"/>
      <c r="T179" s="205"/>
      <c r="U179" s="205"/>
      <c r="V179" s="205"/>
      <c r="W179" s="205"/>
      <c r="X179" s="146"/>
      <c r="Y179" s="205"/>
      <c r="Z179" s="84"/>
      <c r="AA179" s="84"/>
    </row>
    <row r="180" spans="1:27" ht="12.75" hidden="1">
      <c r="A180" s="152" t="s">
        <v>237</v>
      </c>
      <c r="B180" s="153" t="s">
        <v>238</v>
      </c>
      <c r="C180" s="23">
        <v>100</v>
      </c>
      <c r="D180" s="155">
        <v>0.3</v>
      </c>
      <c r="E180" s="155">
        <v>1.05</v>
      </c>
      <c r="F180" s="155">
        <v>0.27</v>
      </c>
      <c r="G180" s="155">
        <v>5.23</v>
      </c>
      <c r="H180" s="155">
        <v>22.39</v>
      </c>
      <c r="I180" s="23">
        <v>100</v>
      </c>
      <c r="J180" s="155">
        <v>0.3</v>
      </c>
      <c r="K180" s="155">
        <v>1.05</v>
      </c>
      <c r="L180" s="155">
        <v>0.27</v>
      </c>
      <c r="M180" s="155">
        <v>5.23</v>
      </c>
      <c r="N180" s="155">
        <v>22.39</v>
      </c>
      <c r="P180" s="212"/>
      <c r="Q180" s="211"/>
      <c r="R180" s="146"/>
      <c r="S180" s="205"/>
      <c r="T180" s="205"/>
      <c r="U180" s="205"/>
      <c r="V180" s="205"/>
      <c r="W180" s="205"/>
      <c r="X180" s="146"/>
      <c r="Y180" s="205"/>
      <c r="Z180" s="84"/>
      <c r="AA180" s="84"/>
    </row>
    <row r="181" spans="1:27" ht="12.75" hidden="1">
      <c r="A181" s="162" t="s">
        <v>38</v>
      </c>
      <c r="B181" s="159"/>
      <c r="C181" s="159">
        <v>200</v>
      </c>
      <c r="D181" s="161">
        <v>0.6</v>
      </c>
      <c r="E181" s="161">
        <v>0.76</v>
      </c>
      <c r="F181" s="161">
        <v>0.1</v>
      </c>
      <c r="G181" s="161">
        <v>24.76</v>
      </c>
      <c r="H181" s="161">
        <v>105</v>
      </c>
      <c r="I181" s="159">
        <v>200</v>
      </c>
      <c r="J181" s="161">
        <v>0.6</v>
      </c>
      <c r="K181" s="161">
        <v>0.76</v>
      </c>
      <c r="L181" s="161">
        <v>0.1</v>
      </c>
      <c r="M181" s="161">
        <v>24.76</v>
      </c>
      <c r="N181" s="161">
        <v>105</v>
      </c>
      <c r="P181" s="113"/>
      <c r="Q181" s="208"/>
      <c r="R181" s="208"/>
      <c r="S181" s="209"/>
      <c r="T181" s="209"/>
      <c r="U181" s="209"/>
      <c r="V181" s="209"/>
      <c r="W181" s="209"/>
      <c r="X181" s="208"/>
      <c r="Y181" s="209"/>
      <c r="Z181" s="84"/>
      <c r="AA181" s="84"/>
    </row>
    <row r="182" spans="1:27" ht="12.75" hidden="1">
      <c r="A182" s="162" t="s">
        <v>147</v>
      </c>
      <c r="B182" s="159"/>
      <c r="C182" s="160">
        <v>150</v>
      </c>
      <c r="D182" s="161">
        <v>0.6</v>
      </c>
      <c r="E182" s="161">
        <v>2.28</v>
      </c>
      <c r="F182" s="161">
        <v>0.9</v>
      </c>
      <c r="G182" s="161">
        <v>41.82</v>
      </c>
      <c r="H182" s="161">
        <v>168</v>
      </c>
      <c r="I182" s="160">
        <v>150</v>
      </c>
      <c r="J182" s="161">
        <v>0.6</v>
      </c>
      <c r="K182" s="161">
        <v>2.28</v>
      </c>
      <c r="L182" s="161">
        <v>0.9</v>
      </c>
      <c r="M182" s="161">
        <v>41.82</v>
      </c>
      <c r="N182" s="161">
        <v>168</v>
      </c>
      <c r="P182" s="113"/>
      <c r="Q182" s="208"/>
      <c r="R182" s="210"/>
      <c r="S182" s="209"/>
      <c r="T182" s="209"/>
      <c r="U182" s="209"/>
      <c r="V182" s="209"/>
      <c r="W182" s="209"/>
      <c r="X182" s="210"/>
      <c r="Y182" s="209"/>
      <c r="Z182" s="84"/>
      <c r="AA182" s="84"/>
    </row>
    <row r="183" spans="1:27" ht="12.75" hidden="1">
      <c r="A183" s="162" t="s">
        <v>239</v>
      </c>
      <c r="B183" s="159"/>
      <c r="C183" s="160">
        <v>20</v>
      </c>
      <c r="D183" s="161">
        <v>0.1</v>
      </c>
      <c r="E183" s="161">
        <v>1.1</v>
      </c>
      <c r="F183" s="161">
        <v>3.82</v>
      </c>
      <c r="G183" s="161">
        <v>9.99</v>
      </c>
      <c r="H183" s="161">
        <v>78.85</v>
      </c>
      <c r="I183" s="160">
        <v>40</v>
      </c>
      <c r="J183" s="161">
        <v>0.2</v>
      </c>
      <c r="K183" s="161">
        <v>2.2</v>
      </c>
      <c r="L183" s="161">
        <v>7.64</v>
      </c>
      <c r="M183" s="161">
        <v>19.98</v>
      </c>
      <c r="N183" s="161">
        <v>157.7</v>
      </c>
      <c r="P183" s="113"/>
      <c r="Q183" s="208"/>
      <c r="R183" s="210"/>
      <c r="S183" s="209"/>
      <c r="T183" s="209"/>
      <c r="U183" s="209"/>
      <c r="V183" s="209"/>
      <c r="W183" s="209"/>
      <c r="X183" s="210"/>
      <c r="Y183" s="209"/>
      <c r="Z183" s="84"/>
      <c r="AA183" s="84"/>
    </row>
    <row r="184" spans="1:27" ht="12.75" hidden="1">
      <c r="A184" s="163" t="s">
        <v>148</v>
      </c>
      <c r="B184" s="164"/>
      <c r="C184" s="165"/>
      <c r="D184" s="166">
        <f>SUM(D177:D183)</f>
        <v>3.4</v>
      </c>
      <c r="E184" s="166">
        <f>SUM(E177:E183)</f>
        <v>18.620000000000005</v>
      </c>
      <c r="F184" s="166">
        <f>SUM(F177:F183)</f>
        <v>21.51</v>
      </c>
      <c r="G184" s="166">
        <f>SUM(G177:G183)</f>
        <v>98.72</v>
      </c>
      <c r="H184" s="166">
        <f>SUM(H177:H183)</f>
        <v>641.58</v>
      </c>
      <c r="I184" s="164"/>
      <c r="J184" s="169">
        <f>SUM(J177:J183)</f>
        <v>4</v>
      </c>
      <c r="K184" s="169">
        <f>SUM(K177:K183)</f>
        <v>21.970000000000002</v>
      </c>
      <c r="L184" s="169">
        <f>SUM(L177:L183)</f>
        <v>27.85</v>
      </c>
      <c r="M184" s="169">
        <f>SUM(M177:M183)</f>
        <v>109.16000000000001</v>
      </c>
      <c r="N184" s="169">
        <f>SUM(N177:N183)</f>
        <v>753.69</v>
      </c>
      <c r="P184" s="192"/>
      <c r="Q184" s="193"/>
      <c r="R184" s="187"/>
      <c r="S184" s="188"/>
      <c r="T184" s="188"/>
      <c r="U184" s="188"/>
      <c r="V184" s="188"/>
      <c r="W184" s="188"/>
      <c r="X184" s="193"/>
      <c r="Y184" s="194"/>
      <c r="Z184" s="84"/>
      <c r="AA184" s="84"/>
    </row>
    <row r="185" spans="1:27" ht="12.75" hidden="1">
      <c r="A185" s="163"/>
      <c r="B185" s="164"/>
      <c r="C185" s="165"/>
      <c r="D185" s="166"/>
      <c r="E185" s="166"/>
      <c r="F185" s="166"/>
      <c r="G185" s="166"/>
      <c r="H185" s="166"/>
      <c r="I185" s="164"/>
      <c r="J185" s="169"/>
      <c r="K185" s="169"/>
      <c r="L185" s="169"/>
      <c r="M185" s="169"/>
      <c r="N185" s="169"/>
      <c r="P185" s="192"/>
      <c r="Q185" s="193"/>
      <c r="R185" s="187"/>
      <c r="S185" s="188"/>
      <c r="T185" s="188"/>
      <c r="U185" s="188"/>
      <c r="V185" s="188"/>
      <c r="W185" s="188"/>
      <c r="X185" s="193"/>
      <c r="Y185" s="194"/>
      <c r="Z185" s="84"/>
      <c r="AA185" s="84"/>
    </row>
    <row r="186" spans="1:27" ht="12.75" hidden="1">
      <c r="A186" s="22" t="s">
        <v>281</v>
      </c>
      <c r="B186" s="23"/>
      <c r="C186" s="23"/>
      <c r="D186" s="155"/>
      <c r="E186" s="23"/>
      <c r="F186" s="23"/>
      <c r="G186" s="23"/>
      <c r="H186" s="23"/>
      <c r="I186" s="157"/>
      <c r="J186" s="157"/>
      <c r="K186" s="157"/>
      <c r="L186" s="157"/>
      <c r="M186" s="157"/>
      <c r="N186" s="157"/>
      <c r="P186" s="185"/>
      <c r="Q186" s="146"/>
      <c r="R186" s="146"/>
      <c r="S186" s="205"/>
      <c r="T186" s="146"/>
      <c r="U186" s="146"/>
      <c r="V186" s="146"/>
      <c r="W186" s="146"/>
      <c r="X186" s="84"/>
      <c r="Y186" s="84"/>
      <c r="Z186" s="84"/>
      <c r="AA186" s="84"/>
    </row>
    <row r="187" spans="1:27" ht="12.75" hidden="1">
      <c r="A187" s="171" t="s">
        <v>240</v>
      </c>
      <c r="B187" s="172" t="s">
        <v>241</v>
      </c>
      <c r="C187" s="160">
        <v>150</v>
      </c>
      <c r="D187" s="161">
        <v>2.05</v>
      </c>
      <c r="E187" s="161">
        <v>16.66</v>
      </c>
      <c r="F187" s="161">
        <v>15.96</v>
      </c>
      <c r="G187" s="161">
        <v>27.42</v>
      </c>
      <c r="H187" s="161">
        <v>317.31</v>
      </c>
      <c r="I187" s="160">
        <v>200</v>
      </c>
      <c r="J187" s="161">
        <v>2.6</v>
      </c>
      <c r="K187" s="161">
        <v>22.21</v>
      </c>
      <c r="L187" s="161">
        <v>21.29</v>
      </c>
      <c r="M187" s="161">
        <v>36.56</v>
      </c>
      <c r="N187" s="161">
        <v>423.08</v>
      </c>
      <c r="P187" s="221"/>
      <c r="Q187" s="220"/>
      <c r="R187" s="210"/>
      <c r="S187" s="209"/>
      <c r="T187" s="209"/>
      <c r="U187" s="209"/>
      <c r="V187" s="209"/>
      <c r="W187" s="209"/>
      <c r="X187" s="210"/>
      <c r="Y187" s="209"/>
      <c r="Z187" s="84"/>
      <c r="AA187" s="84"/>
    </row>
    <row r="188" spans="1:27" ht="12.75" hidden="1">
      <c r="A188" s="162" t="s">
        <v>188</v>
      </c>
      <c r="B188" s="159" t="s">
        <v>189</v>
      </c>
      <c r="C188" s="160">
        <v>30</v>
      </c>
      <c r="D188" s="161">
        <v>0.15</v>
      </c>
      <c r="E188" s="161">
        <v>0.72</v>
      </c>
      <c r="F188" s="161">
        <v>9</v>
      </c>
      <c r="G188" s="161">
        <v>0.93</v>
      </c>
      <c r="H188" s="161">
        <v>87.9</v>
      </c>
      <c r="I188" s="160">
        <v>40</v>
      </c>
      <c r="J188" s="161">
        <v>0.2</v>
      </c>
      <c r="K188" s="161">
        <v>0.96</v>
      </c>
      <c r="L188" s="161">
        <v>12</v>
      </c>
      <c r="M188" s="161">
        <v>1.24</v>
      </c>
      <c r="N188" s="161">
        <v>117.2</v>
      </c>
      <c r="P188" s="113"/>
      <c r="Q188" s="208"/>
      <c r="R188" s="210"/>
      <c r="S188" s="209"/>
      <c r="T188" s="209"/>
      <c r="U188" s="209"/>
      <c r="V188" s="209"/>
      <c r="W188" s="209"/>
      <c r="X188" s="210"/>
      <c r="Y188" s="209"/>
      <c r="Z188" s="84"/>
      <c r="AA188" s="84"/>
    </row>
    <row r="189" spans="1:27" ht="12.75" hidden="1">
      <c r="A189" s="162" t="s">
        <v>38</v>
      </c>
      <c r="B189" s="159"/>
      <c r="C189" s="159">
        <v>200</v>
      </c>
      <c r="D189" s="161">
        <v>0.6</v>
      </c>
      <c r="E189" s="161">
        <v>0.76</v>
      </c>
      <c r="F189" s="161">
        <v>0.1</v>
      </c>
      <c r="G189" s="161">
        <v>24.76</v>
      </c>
      <c r="H189" s="161">
        <v>105</v>
      </c>
      <c r="I189" s="159">
        <v>200</v>
      </c>
      <c r="J189" s="161">
        <v>0.6</v>
      </c>
      <c r="K189" s="161">
        <v>0.76</v>
      </c>
      <c r="L189" s="161">
        <v>0.1</v>
      </c>
      <c r="M189" s="161">
        <v>24.76</v>
      </c>
      <c r="N189" s="161">
        <v>105</v>
      </c>
      <c r="P189" s="113"/>
      <c r="Q189" s="208"/>
      <c r="R189" s="208"/>
      <c r="S189" s="209"/>
      <c r="T189" s="209"/>
      <c r="U189" s="209"/>
      <c r="V189" s="209"/>
      <c r="W189" s="209"/>
      <c r="X189" s="208"/>
      <c r="Y189" s="209"/>
      <c r="Z189" s="84"/>
      <c r="AA189" s="84"/>
    </row>
    <row r="190" spans="1:27" ht="12.75" hidden="1">
      <c r="A190" s="162" t="s">
        <v>147</v>
      </c>
      <c r="B190" s="159"/>
      <c r="C190" s="160">
        <v>150</v>
      </c>
      <c r="D190" s="161">
        <v>0.6</v>
      </c>
      <c r="E190" s="161">
        <v>2.28</v>
      </c>
      <c r="F190" s="161">
        <v>0.9</v>
      </c>
      <c r="G190" s="161">
        <v>41.82</v>
      </c>
      <c r="H190" s="161">
        <v>168</v>
      </c>
      <c r="I190" s="160">
        <v>150</v>
      </c>
      <c r="J190" s="161">
        <v>0.6</v>
      </c>
      <c r="K190" s="161">
        <v>2.28</v>
      </c>
      <c r="L190" s="161">
        <v>0.9</v>
      </c>
      <c r="M190" s="161">
        <v>41.82</v>
      </c>
      <c r="N190" s="161">
        <v>168</v>
      </c>
      <c r="P190" s="113"/>
      <c r="Q190" s="208"/>
      <c r="R190" s="210"/>
      <c r="S190" s="209"/>
      <c r="T190" s="209"/>
      <c r="U190" s="209"/>
      <c r="V190" s="209"/>
      <c r="W190" s="209"/>
      <c r="X190" s="210"/>
      <c r="Y190" s="209"/>
      <c r="Z190" s="84"/>
      <c r="AA190" s="84"/>
    </row>
    <row r="191" spans="1:27" ht="12.75" hidden="1">
      <c r="A191" s="168" t="s">
        <v>148</v>
      </c>
      <c r="B191" s="164"/>
      <c r="C191" s="164"/>
      <c r="D191" s="169">
        <f>SUM(D187:D190)</f>
        <v>3.4</v>
      </c>
      <c r="E191" s="169">
        <f>SUM(E187:E190)</f>
        <v>20.42</v>
      </c>
      <c r="F191" s="169">
        <f>SUM(F187:F190)</f>
        <v>25.96</v>
      </c>
      <c r="G191" s="169">
        <f>SUM(G187:G190)</f>
        <v>94.93</v>
      </c>
      <c r="H191" s="169">
        <f>SUM(H187:H190)</f>
        <v>678.21</v>
      </c>
      <c r="I191" s="164"/>
      <c r="J191" s="169">
        <f>SUM(J187:J190)</f>
        <v>4</v>
      </c>
      <c r="K191" s="169">
        <f>SUM(K187:K190)</f>
        <v>26.210000000000004</v>
      </c>
      <c r="L191" s="169">
        <f>SUM(L187:L190)</f>
        <v>34.29</v>
      </c>
      <c r="M191" s="169">
        <f>SUM(M187:M190)</f>
        <v>104.38</v>
      </c>
      <c r="N191" s="169">
        <f>SUM(N187:N190)</f>
        <v>813.28</v>
      </c>
      <c r="P191" s="216"/>
      <c r="Q191" s="193"/>
      <c r="R191" s="193"/>
      <c r="S191" s="194"/>
      <c r="T191" s="194"/>
      <c r="U191" s="194"/>
      <c r="V191" s="194"/>
      <c r="W191" s="194"/>
      <c r="X191" s="193"/>
      <c r="Y191" s="194"/>
      <c r="Z191" s="84"/>
      <c r="AA191" s="84"/>
    </row>
    <row r="192" spans="1:27" ht="12.75" hidden="1">
      <c r="A192" s="168"/>
      <c r="B192" s="164"/>
      <c r="C192" s="164"/>
      <c r="D192" s="169"/>
      <c r="E192" s="169"/>
      <c r="F192" s="169"/>
      <c r="G192" s="169"/>
      <c r="H192" s="169"/>
      <c r="I192" s="164"/>
      <c r="J192" s="169"/>
      <c r="K192" s="169"/>
      <c r="L192" s="169"/>
      <c r="M192" s="169"/>
      <c r="N192" s="169"/>
      <c r="P192" s="216"/>
      <c r="Q192" s="193"/>
      <c r="R192" s="193"/>
      <c r="S192" s="194"/>
      <c r="T192" s="194"/>
      <c r="U192" s="194"/>
      <c r="V192" s="194"/>
      <c r="W192" s="194"/>
      <c r="X192" s="193"/>
      <c r="Y192" s="194"/>
      <c r="Z192" s="84"/>
      <c r="AA192" s="84"/>
    </row>
    <row r="193" spans="1:27" ht="12.75" hidden="1">
      <c r="A193" s="22" t="s">
        <v>282</v>
      </c>
      <c r="B193" s="23"/>
      <c r="C193" s="23"/>
      <c r="D193" s="155"/>
      <c r="E193" s="23"/>
      <c r="F193" s="23"/>
      <c r="G193" s="23"/>
      <c r="H193" s="23"/>
      <c r="I193" s="157"/>
      <c r="J193" s="157"/>
      <c r="K193" s="157"/>
      <c r="L193" s="157"/>
      <c r="M193" s="157"/>
      <c r="N193" s="157"/>
      <c r="P193" s="185"/>
      <c r="Q193" s="146"/>
      <c r="R193" s="146"/>
      <c r="S193" s="205"/>
      <c r="T193" s="146"/>
      <c r="U193" s="146"/>
      <c r="V193" s="146"/>
      <c r="W193" s="146"/>
      <c r="X193" s="84"/>
      <c r="Y193" s="84"/>
      <c r="Z193" s="84"/>
      <c r="AA193" s="84"/>
    </row>
    <row r="194" spans="1:27" ht="12.75" hidden="1">
      <c r="A194" s="157" t="s">
        <v>227</v>
      </c>
      <c r="B194" s="159" t="s">
        <v>243</v>
      </c>
      <c r="C194" s="154">
        <v>75</v>
      </c>
      <c r="D194" s="155">
        <v>1.88</v>
      </c>
      <c r="E194" s="155">
        <v>7</v>
      </c>
      <c r="F194" s="155">
        <v>35.08</v>
      </c>
      <c r="G194" s="155">
        <v>9.03</v>
      </c>
      <c r="H194" s="155">
        <v>374.65</v>
      </c>
      <c r="I194" s="154">
        <v>100</v>
      </c>
      <c r="J194" s="155">
        <v>2.41</v>
      </c>
      <c r="K194" s="155">
        <v>9.34</v>
      </c>
      <c r="L194" s="155">
        <v>46.78</v>
      </c>
      <c r="M194" s="155">
        <v>12.04</v>
      </c>
      <c r="N194" s="155">
        <v>499.53</v>
      </c>
      <c r="P194" s="84"/>
      <c r="Q194" s="208"/>
      <c r="R194" s="206"/>
      <c r="S194" s="205"/>
      <c r="T194" s="205"/>
      <c r="U194" s="205"/>
      <c r="V194" s="205"/>
      <c r="W194" s="205"/>
      <c r="X194" s="206"/>
      <c r="Y194" s="205"/>
      <c r="Z194" s="84"/>
      <c r="AA194" s="84"/>
    </row>
    <row r="195" spans="1:27" ht="13.5" customHeight="1" hidden="1">
      <c r="A195" s="157" t="s">
        <v>152</v>
      </c>
      <c r="B195" s="174" t="s">
        <v>153</v>
      </c>
      <c r="C195" s="170" t="s">
        <v>154</v>
      </c>
      <c r="D195" s="161">
        <v>0.13</v>
      </c>
      <c r="E195" s="161">
        <v>0.47</v>
      </c>
      <c r="F195" s="161">
        <v>3.48</v>
      </c>
      <c r="G195" s="161">
        <v>1.9</v>
      </c>
      <c r="H195" s="161">
        <v>40.57</v>
      </c>
      <c r="I195" s="167" t="s">
        <v>154</v>
      </c>
      <c r="J195" s="155">
        <v>0.15</v>
      </c>
      <c r="K195" s="155">
        <v>0.71</v>
      </c>
      <c r="L195" s="155">
        <v>5.21</v>
      </c>
      <c r="M195" s="155">
        <v>2.85</v>
      </c>
      <c r="N195" s="155">
        <v>60.86</v>
      </c>
      <c r="P195" s="84"/>
      <c r="Q195" s="217"/>
      <c r="R195" s="218"/>
      <c r="S195" s="209"/>
      <c r="T195" s="209"/>
      <c r="U195" s="209"/>
      <c r="V195" s="209"/>
      <c r="W195" s="209"/>
      <c r="X195" s="207"/>
      <c r="Y195" s="205"/>
      <c r="Z195" s="84"/>
      <c r="AA195" s="84"/>
    </row>
    <row r="196" spans="1:27" ht="12.75" hidden="1">
      <c r="A196" s="157" t="s">
        <v>141</v>
      </c>
      <c r="B196" s="159" t="s">
        <v>158</v>
      </c>
      <c r="C196" s="154">
        <v>20</v>
      </c>
      <c r="D196" s="155">
        <v>0.05</v>
      </c>
      <c r="E196" s="155">
        <v>2.8</v>
      </c>
      <c r="F196" s="155"/>
      <c r="G196" s="155">
        <v>1.3</v>
      </c>
      <c r="H196" s="155">
        <v>16</v>
      </c>
      <c r="I196" s="154">
        <v>20</v>
      </c>
      <c r="J196" s="155">
        <v>0.05</v>
      </c>
      <c r="K196" s="155">
        <v>2.8</v>
      </c>
      <c r="L196" s="155"/>
      <c r="M196" s="155">
        <v>1.3</v>
      </c>
      <c r="N196" s="155">
        <v>16</v>
      </c>
      <c r="P196" s="84"/>
      <c r="Q196" s="208"/>
      <c r="R196" s="206"/>
      <c r="S196" s="205"/>
      <c r="T196" s="205"/>
      <c r="U196" s="205"/>
      <c r="V196" s="205"/>
      <c r="W196" s="205"/>
      <c r="X196" s="206"/>
      <c r="Y196" s="205"/>
      <c r="Z196" s="84"/>
      <c r="AA196" s="84"/>
    </row>
    <row r="197" spans="1:27" ht="12.75" hidden="1">
      <c r="A197" s="157" t="s">
        <v>143</v>
      </c>
      <c r="B197" s="159"/>
      <c r="C197" s="159">
        <v>75</v>
      </c>
      <c r="D197" s="161">
        <v>0.08</v>
      </c>
      <c r="E197" s="161">
        <v>0.76</v>
      </c>
      <c r="F197" s="161">
        <v>0.1</v>
      </c>
      <c r="G197" s="161">
        <v>24.76</v>
      </c>
      <c r="H197" s="161">
        <v>105</v>
      </c>
      <c r="I197" s="159">
        <v>75</v>
      </c>
      <c r="J197" s="161">
        <v>0.08</v>
      </c>
      <c r="K197" s="161">
        <v>0.76</v>
      </c>
      <c r="L197" s="161">
        <v>0.1</v>
      </c>
      <c r="M197" s="161">
        <v>24.76</v>
      </c>
      <c r="N197" s="161">
        <v>105</v>
      </c>
      <c r="P197" s="84"/>
      <c r="Q197" s="208"/>
      <c r="R197" s="208"/>
      <c r="S197" s="209"/>
      <c r="T197" s="209"/>
      <c r="U197" s="209"/>
      <c r="V197" s="209"/>
      <c r="W197" s="209"/>
      <c r="X197" s="208"/>
      <c r="Y197" s="209"/>
      <c r="Z197" s="84"/>
      <c r="AA197" s="84"/>
    </row>
    <row r="198" spans="1:27" ht="12.75" hidden="1">
      <c r="A198" s="157" t="s">
        <v>229</v>
      </c>
      <c r="B198" s="159"/>
      <c r="C198" s="159">
        <v>100</v>
      </c>
      <c r="D198" s="161">
        <v>0.3</v>
      </c>
      <c r="E198" s="161"/>
      <c r="F198" s="161"/>
      <c r="G198" s="161"/>
      <c r="H198" s="161"/>
      <c r="I198" s="159">
        <v>100</v>
      </c>
      <c r="J198" s="161">
        <v>0.35</v>
      </c>
      <c r="K198" s="161"/>
      <c r="L198" s="161"/>
      <c r="M198" s="161"/>
      <c r="N198" s="161"/>
      <c r="P198" s="84"/>
      <c r="Q198" s="208"/>
      <c r="R198" s="208"/>
      <c r="S198" s="209"/>
      <c r="T198" s="209"/>
      <c r="U198" s="209"/>
      <c r="V198" s="209"/>
      <c r="W198" s="209"/>
      <c r="X198" s="208"/>
      <c r="Y198" s="209"/>
      <c r="Z198" s="84"/>
      <c r="AA198" s="84"/>
    </row>
    <row r="199" spans="1:27" ht="12.75" hidden="1">
      <c r="A199" s="157" t="s">
        <v>38</v>
      </c>
      <c r="B199" s="159"/>
      <c r="C199" s="159">
        <v>200</v>
      </c>
      <c r="D199" s="161">
        <v>0.6</v>
      </c>
      <c r="E199" s="161"/>
      <c r="F199" s="161"/>
      <c r="G199" s="161"/>
      <c r="H199" s="161"/>
      <c r="I199" s="159">
        <v>200</v>
      </c>
      <c r="J199" s="161">
        <v>0.6</v>
      </c>
      <c r="K199" s="161"/>
      <c r="L199" s="161"/>
      <c r="M199" s="161"/>
      <c r="N199" s="161"/>
      <c r="P199" s="84"/>
      <c r="Q199" s="208"/>
      <c r="R199" s="208"/>
      <c r="S199" s="209"/>
      <c r="T199" s="209"/>
      <c r="U199" s="209"/>
      <c r="V199" s="209"/>
      <c r="W199" s="209"/>
      <c r="X199" s="208"/>
      <c r="Y199" s="209"/>
      <c r="Z199" s="84"/>
      <c r="AA199" s="84"/>
    </row>
    <row r="200" spans="1:27" ht="12.75" hidden="1">
      <c r="A200" s="157" t="s">
        <v>185</v>
      </c>
      <c r="B200" s="159"/>
      <c r="C200" s="160">
        <v>25</v>
      </c>
      <c r="D200" s="161">
        <v>0.36</v>
      </c>
      <c r="E200" s="161">
        <v>2.28</v>
      </c>
      <c r="F200" s="161">
        <v>0.9</v>
      </c>
      <c r="G200" s="161">
        <v>41.82</v>
      </c>
      <c r="H200" s="161">
        <v>168</v>
      </c>
      <c r="I200" s="160">
        <v>25</v>
      </c>
      <c r="J200" s="161">
        <v>0.36</v>
      </c>
      <c r="K200" s="161">
        <v>1.52</v>
      </c>
      <c r="L200" s="161">
        <v>0.6</v>
      </c>
      <c r="M200" s="161">
        <v>27.88</v>
      </c>
      <c r="N200" s="161">
        <v>112</v>
      </c>
      <c r="P200" s="84"/>
      <c r="Q200" s="208"/>
      <c r="R200" s="210"/>
      <c r="S200" s="209"/>
      <c r="T200" s="209"/>
      <c r="U200" s="209"/>
      <c r="V200" s="209"/>
      <c r="W200" s="209"/>
      <c r="X200" s="210"/>
      <c r="Y200" s="209"/>
      <c r="Z200" s="84"/>
      <c r="AA200" s="84"/>
    </row>
    <row r="201" spans="1:27" ht="12.75" hidden="1">
      <c r="A201" s="163" t="s">
        <v>148</v>
      </c>
      <c r="B201" s="165"/>
      <c r="C201" s="165"/>
      <c r="D201" s="166">
        <f>SUM(D194:D200)</f>
        <v>3.3999999999999995</v>
      </c>
      <c r="E201" s="166">
        <f>SUM(E194:E200)</f>
        <v>13.309999999999999</v>
      </c>
      <c r="F201" s="166">
        <f>SUM(F194:F200)</f>
        <v>39.559999999999995</v>
      </c>
      <c r="G201" s="166">
        <f>SUM(G194:G200)</f>
        <v>78.81</v>
      </c>
      <c r="H201" s="166">
        <f>SUM(H194:H200)</f>
        <v>704.22</v>
      </c>
      <c r="I201" s="165"/>
      <c r="J201" s="166">
        <f>SUM(J194:J200)</f>
        <v>4</v>
      </c>
      <c r="K201" s="166">
        <f>SUM(K194:K200)</f>
        <v>15.13</v>
      </c>
      <c r="L201" s="166">
        <f>SUM(L194:L200)</f>
        <v>52.690000000000005</v>
      </c>
      <c r="M201" s="166">
        <f>SUM(M194:M200)</f>
        <v>68.83</v>
      </c>
      <c r="N201" s="166">
        <f>SUM(N194:N200)</f>
        <v>793.39</v>
      </c>
      <c r="P201" s="192"/>
      <c r="Q201" s="187"/>
      <c r="R201" s="187"/>
      <c r="S201" s="188"/>
      <c r="T201" s="188"/>
      <c r="U201" s="188"/>
      <c r="V201" s="188"/>
      <c r="W201" s="188"/>
      <c r="X201" s="187"/>
      <c r="Y201" s="188"/>
      <c r="Z201" s="84"/>
      <c r="AA201" s="84"/>
    </row>
    <row r="202" spans="10:27" ht="12.75" hidden="1">
      <c r="J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</row>
    <row r="203" spans="1:27" ht="12.75" hidden="1">
      <c r="A203" s="35" t="s">
        <v>274</v>
      </c>
      <c r="J203" s="84"/>
      <c r="P203" s="88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</row>
    <row r="204" spans="10:27" ht="12.75" hidden="1">
      <c r="J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</row>
    <row r="205" spans="10:27" ht="12.75" hidden="1">
      <c r="J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</row>
    <row r="206" spans="10:27" ht="36.75" customHeight="1">
      <c r="J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</row>
    <row r="207" spans="1:27" ht="12.75">
      <c r="A207" s="35" t="s">
        <v>272</v>
      </c>
      <c r="B207" s="35"/>
      <c r="C207" s="88"/>
      <c r="D207" s="88"/>
      <c r="E207" s="88"/>
      <c r="F207" s="88"/>
      <c r="G207" s="88"/>
      <c r="H207" s="88"/>
      <c r="I207" s="88"/>
      <c r="J207" s="188"/>
      <c r="P207" s="88"/>
      <c r="Q207" s="88"/>
      <c r="R207" s="88"/>
      <c r="S207" s="88"/>
      <c r="T207" s="88"/>
      <c r="U207" s="88"/>
      <c r="V207" s="88"/>
      <c r="W207" s="88"/>
      <c r="X207" s="88"/>
      <c r="Y207" s="188"/>
      <c r="Z207" s="84"/>
      <c r="AA207" s="84"/>
    </row>
    <row r="208" spans="1:27" ht="12.75">
      <c r="A208" s="35"/>
      <c r="B208" s="35"/>
      <c r="C208" s="88"/>
      <c r="D208" s="88"/>
      <c r="E208" s="88"/>
      <c r="F208" s="88"/>
      <c r="G208" s="88"/>
      <c r="H208" s="88"/>
      <c r="I208" s="88"/>
      <c r="J208" s="188"/>
      <c r="P208" s="88"/>
      <c r="Q208" s="88"/>
      <c r="R208" s="88"/>
      <c r="S208" s="88"/>
      <c r="T208" s="88"/>
      <c r="U208" s="88"/>
      <c r="V208" s="88"/>
      <c r="W208" s="88"/>
      <c r="X208" s="88"/>
      <c r="Y208" s="188"/>
      <c r="Z208" s="84"/>
      <c r="AA208" s="84"/>
    </row>
    <row r="209" spans="1:27" ht="12.75">
      <c r="A209" s="35"/>
      <c r="B209" s="35"/>
      <c r="C209" s="88"/>
      <c r="D209" s="88" t="s">
        <v>273</v>
      </c>
      <c r="E209" s="88"/>
      <c r="F209" s="88"/>
      <c r="G209" s="88"/>
      <c r="H209" s="88"/>
      <c r="I209" s="88"/>
      <c r="J209" s="188"/>
      <c r="P209" s="88"/>
      <c r="Q209" s="88"/>
      <c r="R209" s="88"/>
      <c r="S209" s="88"/>
      <c r="T209" s="88"/>
      <c r="U209" s="88"/>
      <c r="V209" s="88"/>
      <c r="W209" s="88"/>
      <c r="X209" s="88"/>
      <c r="Y209" s="188"/>
      <c r="Z209" s="84"/>
      <c r="AA209" s="84"/>
    </row>
    <row r="210" spans="1:27" ht="12.75">
      <c r="A210" s="88"/>
      <c r="B210" s="185"/>
      <c r="C210" s="185"/>
      <c r="D210" s="186"/>
      <c r="E210" s="185"/>
      <c r="F210" s="185"/>
      <c r="G210" s="185"/>
      <c r="H210" s="185"/>
      <c r="I210" s="187"/>
      <c r="J210" s="188"/>
      <c r="P210" s="88"/>
      <c r="Q210" s="185"/>
      <c r="R210" s="185"/>
      <c r="S210" s="186"/>
      <c r="T210" s="185"/>
      <c r="U210" s="185"/>
      <c r="V210" s="185"/>
      <c r="W210" s="185"/>
      <c r="X210" s="187"/>
      <c r="Y210" s="188"/>
      <c r="Z210" s="84"/>
      <c r="AA210" s="84"/>
    </row>
    <row r="211" spans="1:27" ht="12.75">
      <c r="A211" s="88"/>
      <c r="B211" s="185"/>
      <c r="C211" s="185"/>
      <c r="D211" s="186"/>
      <c r="E211" s="185"/>
      <c r="F211" s="185"/>
      <c r="G211" s="185"/>
      <c r="H211" s="185"/>
      <c r="I211" s="187"/>
      <c r="J211" s="188"/>
      <c r="P211" s="88"/>
      <c r="Q211" s="185"/>
      <c r="R211" s="185"/>
      <c r="S211" s="186"/>
      <c r="T211" s="185"/>
      <c r="U211" s="185"/>
      <c r="V211" s="185"/>
      <c r="W211" s="185"/>
      <c r="X211" s="187"/>
      <c r="Y211" s="188"/>
      <c r="Z211" s="84"/>
      <c r="AA211" s="84"/>
    </row>
    <row r="212" spans="1:27" ht="12.75">
      <c r="A212" s="175" t="s">
        <v>1</v>
      </c>
      <c r="B212" s="23"/>
      <c r="C212" s="22" t="s">
        <v>271</v>
      </c>
      <c r="D212" s="22" t="s">
        <v>4</v>
      </c>
      <c r="E212" s="22" t="s">
        <v>135</v>
      </c>
      <c r="F212" s="22" t="s">
        <v>136</v>
      </c>
      <c r="G212" s="22" t="s">
        <v>270</v>
      </c>
      <c r="H212" s="22" t="s">
        <v>137</v>
      </c>
      <c r="I212" s="177" t="s">
        <v>134</v>
      </c>
      <c r="J212" s="178" t="s">
        <v>4</v>
      </c>
      <c r="P212" s="88"/>
      <c r="Q212" s="146"/>
      <c r="R212" s="185"/>
      <c r="S212" s="185"/>
      <c r="T212" s="185"/>
      <c r="U212" s="185"/>
      <c r="V212" s="185"/>
      <c r="W212" s="185"/>
      <c r="X212" s="214"/>
      <c r="Y212" s="215"/>
      <c r="Z212" s="84"/>
      <c r="AA212" s="84"/>
    </row>
    <row r="213" spans="1:27" ht="12.75">
      <c r="A213" s="22" t="s">
        <v>333</v>
      </c>
      <c r="B213" s="23"/>
      <c r="C213" s="13"/>
      <c r="D213" s="13"/>
      <c r="E213" s="13"/>
      <c r="F213" s="13"/>
      <c r="G213" s="13"/>
      <c r="H213" s="13"/>
      <c r="I213" s="195"/>
      <c r="J213" s="196"/>
      <c r="P213" s="185"/>
      <c r="Q213" s="146"/>
      <c r="R213" s="185"/>
      <c r="S213" s="185"/>
      <c r="T213" s="185"/>
      <c r="U213" s="185"/>
      <c r="V213" s="185"/>
      <c r="W213" s="185"/>
      <c r="X213" s="214"/>
      <c r="Y213" s="215"/>
      <c r="Z213" s="84"/>
      <c r="AA213" s="84"/>
    </row>
    <row r="214" spans="1:27" ht="12.75">
      <c r="A214" s="157" t="s">
        <v>165</v>
      </c>
      <c r="B214" s="23" t="s">
        <v>166</v>
      </c>
      <c r="C214" s="23">
        <v>200</v>
      </c>
      <c r="D214" s="155">
        <v>2.21</v>
      </c>
      <c r="E214" s="23">
        <v>11.57</v>
      </c>
      <c r="F214" s="23">
        <v>5.44</v>
      </c>
      <c r="G214" s="23">
        <v>56.35</v>
      </c>
      <c r="H214" s="23">
        <v>315.79</v>
      </c>
      <c r="I214" s="154">
        <v>300</v>
      </c>
      <c r="J214" s="155">
        <v>2.81</v>
      </c>
      <c r="P214" s="213"/>
      <c r="Q214" s="146"/>
      <c r="R214" s="146"/>
      <c r="S214" s="205"/>
      <c r="T214" s="146"/>
      <c r="U214" s="146"/>
      <c r="V214" s="146"/>
      <c r="W214" s="146"/>
      <c r="X214" s="206"/>
      <c r="Y214" s="205"/>
      <c r="Z214" s="84"/>
      <c r="AA214" s="84"/>
    </row>
    <row r="215" spans="1:27" ht="12.75">
      <c r="A215" s="157" t="s">
        <v>167</v>
      </c>
      <c r="B215" s="23" t="s">
        <v>168</v>
      </c>
      <c r="C215" s="23">
        <v>30</v>
      </c>
      <c r="D215" s="155">
        <v>0.15</v>
      </c>
      <c r="E215" s="23">
        <v>0.48</v>
      </c>
      <c r="F215" s="23">
        <v>17.4</v>
      </c>
      <c r="G215" s="23">
        <v>0.6</v>
      </c>
      <c r="H215" s="23">
        <v>160.22</v>
      </c>
      <c r="I215" s="167">
        <v>30</v>
      </c>
      <c r="J215" s="155">
        <v>0.15</v>
      </c>
      <c r="P215" s="219"/>
      <c r="Q215" s="146"/>
      <c r="R215" s="146"/>
      <c r="S215" s="205"/>
      <c r="T215" s="146"/>
      <c r="U215" s="146"/>
      <c r="V215" s="146"/>
      <c r="W215" s="146"/>
      <c r="X215" s="207"/>
      <c r="Y215" s="205"/>
      <c r="Z215" s="84"/>
      <c r="AA215" s="84"/>
    </row>
    <row r="216" spans="1:27" ht="12.75">
      <c r="A216" s="157" t="s">
        <v>38</v>
      </c>
      <c r="B216" s="23"/>
      <c r="C216" s="23">
        <v>200</v>
      </c>
      <c r="D216" s="155">
        <v>0.61</v>
      </c>
      <c r="E216" s="23">
        <v>0.76</v>
      </c>
      <c r="F216" s="23">
        <v>0.1</v>
      </c>
      <c r="G216" s="23">
        <v>24.76</v>
      </c>
      <c r="H216" s="23">
        <v>105</v>
      </c>
      <c r="I216" s="23">
        <v>200</v>
      </c>
      <c r="J216" s="155">
        <v>0.61</v>
      </c>
      <c r="P216" s="213"/>
      <c r="Q216" s="146"/>
      <c r="R216" s="146"/>
      <c r="S216" s="205"/>
      <c r="T216" s="146"/>
      <c r="U216" s="146"/>
      <c r="V216" s="146"/>
      <c r="W216" s="146"/>
      <c r="X216" s="210"/>
      <c r="Y216" s="209"/>
      <c r="Z216" s="84"/>
      <c r="AA216" s="84"/>
    </row>
    <row r="217" spans="1:27" ht="12.75">
      <c r="A217" s="157" t="s">
        <v>147</v>
      </c>
      <c r="B217" s="23"/>
      <c r="C217" s="23">
        <v>100</v>
      </c>
      <c r="D217" s="155">
        <v>0.43</v>
      </c>
      <c r="E217" s="23">
        <v>1.52</v>
      </c>
      <c r="F217" s="23">
        <v>0.6</v>
      </c>
      <c r="G217" s="23">
        <v>27.88</v>
      </c>
      <c r="H217" s="23">
        <v>112</v>
      </c>
      <c r="I217" s="23">
        <v>100</v>
      </c>
      <c r="J217" s="155">
        <v>0.43</v>
      </c>
      <c r="P217" s="113"/>
      <c r="Q217" s="146"/>
      <c r="R217" s="146"/>
      <c r="S217" s="205"/>
      <c r="T217" s="146"/>
      <c r="U217" s="146"/>
      <c r="V217" s="146"/>
      <c r="W217" s="146"/>
      <c r="X217" s="210"/>
      <c r="Y217" s="209"/>
      <c r="Z217" s="84"/>
      <c r="AA217" s="84"/>
    </row>
    <row r="218" spans="1:27" ht="12.75">
      <c r="A218" s="157" t="s">
        <v>148</v>
      </c>
      <c r="B218" s="23"/>
      <c r="C218" s="23"/>
      <c r="D218" s="176">
        <v>3.4</v>
      </c>
      <c r="E218" s="22">
        <v>14.33</v>
      </c>
      <c r="F218" s="22">
        <v>23.54</v>
      </c>
      <c r="G218" s="22">
        <v>109.59</v>
      </c>
      <c r="H218" s="22">
        <v>693.01</v>
      </c>
      <c r="I218" s="279"/>
      <c r="J218" s="176">
        <v>4</v>
      </c>
      <c r="P218" s="84"/>
      <c r="Q218" s="146"/>
      <c r="R218" s="146"/>
      <c r="S218" s="205"/>
      <c r="T218" s="146"/>
      <c r="U218" s="146"/>
      <c r="V218" s="146"/>
      <c r="W218" s="146"/>
      <c r="X218" s="146"/>
      <c r="Y218" s="205"/>
      <c r="Z218" s="84"/>
      <c r="AA218" s="84"/>
    </row>
    <row r="219" spans="1:27" ht="12.75">
      <c r="A219" s="22" t="s">
        <v>334</v>
      </c>
      <c r="B219" s="22"/>
      <c r="C219" s="22"/>
      <c r="D219" s="176"/>
      <c r="E219" s="22"/>
      <c r="F219" s="22"/>
      <c r="G219" s="22"/>
      <c r="H219" s="22"/>
      <c r="I219" s="165"/>
      <c r="J219" s="166"/>
      <c r="P219" s="88"/>
      <c r="Q219" s="185"/>
      <c r="R219" s="185"/>
      <c r="S219" s="186"/>
      <c r="T219" s="185"/>
      <c r="U219" s="185"/>
      <c r="V219" s="185"/>
      <c r="W219" s="185"/>
      <c r="X219" s="210"/>
      <c r="Y219" s="188"/>
      <c r="Z219" s="84"/>
      <c r="AA219" s="84"/>
    </row>
    <row r="220" spans="1:10" ht="12.75">
      <c r="A220" s="223" t="s">
        <v>169</v>
      </c>
      <c r="B220" s="22" t="s">
        <v>170</v>
      </c>
      <c r="C220" s="200">
        <v>75</v>
      </c>
      <c r="D220" s="201">
        <v>1.15</v>
      </c>
      <c r="E220" s="200">
        <v>16.47</v>
      </c>
      <c r="F220" s="200">
        <v>17.7</v>
      </c>
      <c r="G220" s="200">
        <v>5.16</v>
      </c>
      <c r="H220" s="200">
        <v>247.26</v>
      </c>
      <c r="I220" s="200">
        <v>100</v>
      </c>
      <c r="J220" s="201">
        <v>1.75</v>
      </c>
    </row>
    <row r="221" spans="1:10" ht="12.75">
      <c r="A221" s="223" t="s">
        <v>152</v>
      </c>
      <c r="B221" s="23" t="s">
        <v>153</v>
      </c>
      <c r="C221" s="23" t="s">
        <v>154</v>
      </c>
      <c r="D221" s="155">
        <v>0.1</v>
      </c>
      <c r="E221" s="23">
        <v>0.71</v>
      </c>
      <c r="F221" s="23">
        <v>5.21</v>
      </c>
      <c r="G221" s="23">
        <v>2.85</v>
      </c>
      <c r="H221" s="23">
        <v>60.86</v>
      </c>
      <c r="I221" s="23" t="s">
        <v>247</v>
      </c>
      <c r="J221" s="23">
        <v>0.1</v>
      </c>
    </row>
    <row r="222" spans="1:10" ht="12.75">
      <c r="A222" s="157" t="s">
        <v>171</v>
      </c>
      <c r="B222" s="23" t="s">
        <v>172</v>
      </c>
      <c r="C222" s="23">
        <v>75</v>
      </c>
      <c r="D222" s="155">
        <v>0.1</v>
      </c>
      <c r="E222" s="23">
        <v>1.72</v>
      </c>
      <c r="F222" s="23">
        <v>0.35</v>
      </c>
      <c r="G222" s="23">
        <v>12.77</v>
      </c>
      <c r="H222" s="23">
        <v>60.45</v>
      </c>
      <c r="I222" s="154">
        <v>75</v>
      </c>
      <c r="J222" s="155">
        <v>0.1</v>
      </c>
    </row>
    <row r="223" spans="1:10" ht="12.75">
      <c r="A223" s="157" t="s">
        <v>173</v>
      </c>
      <c r="B223" s="23" t="s">
        <v>174</v>
      </c>
      <c r="C223" s="23">
        <v>100</v>
      </c>
      <c r="D223" s="155">
        <v>0.3</v>
      </c>
      <c r="E223" s="23">
        <v>1.05</v>
      </c>
      <c r="F223" s="23">
        <v>0.18</v>
      </c>
      <c r="G223" s="23">
        <v>4.76</v>
      </c>
      <c r="H223" s="23">
        <v>19.59</v>
      </c>
      <c r="I223" s="23">
        <v>100</v>
      </c>
      <c r="J223" s="155">
        <v>0.3</v>
      </c>
    </row>
    <row r="224" spans="1:10" ht="12.75">
      <c r="A224" s="157" t="s">
        <v>38</v>
      </c>
      <c r="B224" s="23"/>
      <c r="C224" s="23">
        <v>200</v>
      </c>
      <c r="D224" s="155">
        <v>0.61</v>
      </c>
      <c r="E224" s="23">
        <v>0.76</v>
      </c>
      <c r="F224" s="23">
        <v>0.1</v>
      </c>
      <c r="G224" s="23">
        <v>24.76</v>
      </c>
      <c r="H224" s="23">
        <v>105</v>
      </c>
      <c r="I224" s="154">
        <v>200</v>
      </c>
      <c r="J224" s="155">
        <v>0.6</v>
      </c>
    </row>
    <row r="225" spans="1:10" ht="12.75">
      <c r="A225" s="157" t="s">
        <v>175</v>
      </c>
      <c r="B225" s="23"/>
      <c r="C225" s="23">
        <v>100</v>
      </c>
      <c r="D225" s="155">
        <v>1.14</v>
      </c>
      <c r="E225" s="23">
        <v>8</v>
      </c>
      <c r="F225" s="23">
        <v>1.1</v>
      </c>
      <c r="G225" s="23">
        <v>15.9</v>
      </c>
      <c r="H225" s="23">
        <v>105</v>
      </c>
      <c r="I225" s="160">
        <v>100</v>
      </c>
      <c r="J225" s="161">
        <v>1.15</v>
      </c>
    </row>
    <row r="226" spans="1:10" ht="12.75">
      <c r="A226" s="175" t="s">
        <v>148</v>
      </c>
      <c r="B226" s="22"/>
      <c r="C226" s="22"/>
      <c r="D226" s="176">
        <v>3.4</v>
      </c>
      <c r="E226" s="22">
        <v>28.71</v>
      </c>
      <c r="F226" s="22">
        <v>24.64</v>
      </c>
      <c r="G226" s="22">
        <v>66.2</v>
      </c>
      <c r="H226" s="22">
        <v>598.16</v>
      </c>
      <c r="I226" s="165"/>
      <c r="J226" s="166">
        <v>4</v>
      </c>
    </row>
    <row r="227" spans="1:10" ht="12.75">
      <c r="A227" s="22" t="s">
        <v>335</v>
      </c>
      <c r="B227" s="22"/>
      <c r="C227" s="22"/>
      <c r="D227" s="176"/>
      <c r="E227" s="22"/>
      <c r="F227" s="22"/>
      <c r="G227" s="22"/>
      <c r="H227" s="22"/>
      <c r="I227" s="160"/>
      <c r="J227" s="166"/>
    </row>
    <row r="228" spans="1:10" ht="12.75">
      <c r="A228" s="223" t="s">
        <v>195</v>
      </c>
      <c r="B228" s="23"/>
      <c r="C228" s="23">
        <v>150</v>
      </c>
      <c r="D228" s="155">
        <v>1.89</v>
      </c>
      <c r="E228" s="23"/>
      <c r="F228" s="23"/>
      <c r="G228" s="23"/>
      <c r="H228" s="23"/>
      <c r="I228" s="23">
        <v>200</v>
      </c>
      <c r="J228" s="23">
        <v>2.49</v>
      </c>
    </row>
    <row r="229" spans="1:10" ht="12.75">
      <c r="A229" s="157" t="s">
        <v>197</v>
      </c>
      <c r="B229" s="23"/>
      <c r="C229" s="23">
        <v>50</v>
      </c>
      <c r="D229" s="155">
        <v>0.3</v>
      </c>
      <c r="E229" s="23"/>
      <c r="F229" s="23"/>
      <c r="G229" s="23"/>
      <c r="H229" s="23"/>
      <c r="I229" s="160">
        <v>50</v>
      </c>
      <c r="J229" s="161">
        <v>0.3</v>
      </c>
    </row>
    <row r="230" spans="1:10" ht="12.75">
      <c r="A230" s="157" t="s">
        <v>38</v>
      </c>
      <c r="B230" s="23"/>
      <c r="C230" s="23">
        <v>200</v>
      </c>
      <c r="D230" s="155">
        <v>0.61</v>
      </c>
      <c r="E230" s="23"/>
      <c r="F230" s="23"/>
      <c r="G230" s="23"/>
      <c r="H230" s="23"/>
      <c r="I230" s="160">
        <v>200</v>
      </c>
      <c r="J230" s="182">
        <v>0.61</v>
      </c>
    </row>
    <row r="231" spans="1:10" ht="12.75">
      <c r="A231" s="157" t="s">
        <v>147</v>
      </c>
      <c r="B231" s="23"/>
      <c r="C231" s="23">
        <v>150</v>
      </c>
      <c r="D231" s="155">
        <v>0.6</v>
      </c>
      <c r="E231" s="23"/>
      <c r="F231" s="23"/>
      <c r="G231" s="23"/>
      <c r="H231" s="23"/>
      <c r="I231" s="159">
        <v>150</v>
      </c>
      <c r="J231" s="161">
        <v>0.6</v>
      </c>
    </row>
    <row r="232" spans="1:10" ht="12.75">
      <c r="A232" s="175" t="s">
        <v>148</v>
      </c>
      <c r="B232" s="22"/>
      <c r="C232" s="22"/>
      <c r="D232" s="176">
        <v>3.4</v>
      </c>
      <c r="E232" s="22">
        <v>28.58</v>
      </c>
      <c r="F232" s="22">
        <v>27.57</v>
      </c>
      <c r="G232" s="22">
        <v>102.6</v>
      </c>
      <c r="H232" s="22">
        <v>739.58</v>
      </c>
      <c r="I232" s="229"/>
      <c r="J232" s="228">
        <v>4</v>
      </c>
    </row>
    <row r="233" spans="1:10" ht="12.75">
      <c r="A233" s="84"/>
      <c r="B233" s="146"/>
      <c r="C233" s="146"/>
      <c r="D233" s="205"/>
      <c r="E233" s="146"/>
      <c r="F233" s="146"/>
      <c r="G233" s="146"/>
      <c r="H233" s="146"/>
      <c r="I233" s="146"/>
      <c r="J233" s="205"/>
    </row>
    <row r="234" spans="1:10" ht="12.75">
      <c r="A234" s="113" t="s">
        <v>274</v>
      </c>
      <c r="B234" s="146"/>
      <c r="C234" s="146"/>
      <c r="D234" s="205"/>
      <c r="E234" s="146"/>
      <c r="F234" s="146"/>
      <c r="G234" s="146"/>
      <c r="H234" s="146"/>
      <c r="I234" s="146"/>
      <c r="J234" s="205"/>
    </row>
    <row r="235" spans="1:10" ht="12.75">
      <c r="A235" s="88"/>
      <c r="B235" s="185"/>
      <c r="C235" s="185"/>
      <c r="D235" s="186"/>
      <c r="E235" s="185"/>
      <c r="F235" s="185"/>
      <c r="G235" s="185"/>
      <c r="H235" s="185"/>
      <c r="I235" s="210"/>
      <c r="J235" s="188"/>
    </row>
    <row r="236" spans="1:10" ht="12.75">
      <c r="A236" s="185"/>
      <c r="B236" s="146"/>
      <c r="C236" s="185"/>
      <c r="D236" s="185"/>
      <c r="E236" s="185"/>
      <c r="F236" s="185"/>
      <c r="G236" s="185"/>
      <c r="H236" s="185"/>
      <c r="I236" s="214"/>
      <c r="J236" s="215"/>
    </row>
    <row r="237" spans="1:10" ht="12.75">
      <c r="A237" s="213"/>
      <c r="B237" s="146"/>
      <c r="C237" s="146"/>
      <c r="D237" s="205"/>
      <c r="E237" s="146"/>
      <c r="F237" s="146"/>
      <c r="G237" s="146"/>
      <c r="H237" s="146"/>
      <c r="I237" s="206"/>
      <c r="J237" s="205"/>
    </row>
    <row r="238" spans="1:10" ht="12.75">
      <c r="A238" s="219"/>
      <c r="B238" s="146"/>
      <c r="C238" s="146"/>
      <c r="D238" s="205"/>
      <c r="E238" s="146"/>
      <c r="F238" s="146"/>
      <c r="G238" s="146"/>
      <c r="H238" s="146"/>
      <c r="I238" s="207"/>
      <c r="J238" s="205"/>
    </row>
    <row r="239" spans="1:10" ht="12.75">
      <c r="A239" s="213"/>
      <c r="B239" s="146"/>
      <c r="C239" s="146"/>
      <c r="D239" s="205"/>
      <c r="E239" s="146"/>
      <c r="F239" s="146"/>
      <c r="G239" s="146"/>
      <c r="H239" s="146"/>
      <c r="I239" s="210"/>
      <c r="J239" s="209"/>
    </row>
    <row r="240" spans="1:10" ht="12.75">
      <c r="A240" s="113"/>
      <c r="B240" s="146"/>
      <c r="C240" s="146"/>
      <c r="D240" s="205"/>
      <c r="E240" s="146"/>
      <c r="F240" s="146"/>
      <c r="G240" s="146"/>
      <c r="H240" s="146"/>
      <c r="I240" s="210"/>
      <c r="J240" s="209"/>
    </row>
    <row r="241" spans="1:10" ht="12.75">
      <c r="A241" s="84"/>
      <c r="B241" s="146"/>
      <c r="C241" s="146"/>
      <c r="D241" s="205"/>
      <c r="E241" s="146"/>
      <c r="F241" s="146"/>
      <c r="G241" s="146"/>
      <c r="H241" s="146"/>
      <c r="I241" s="146"/>
      <c r="J241" s="205"/>
    </row>
    <row r="242" spans="1:10" ht="12.75">
      <c r="A242" s="84"/>
      <c r="B242" s="146"/>
      <c r="C242" s="146"/>
      <c r="D242" s="205"/>
      <c r="E242" s="146"/>
      <c r="F242" s="146"/>
      <c r="G242" s="146"/>
      <c r="H242" s="146"/>
      <c r="I242" s="146"/>
      <c r="J242" s="205"/>
    </row>
    <row r="243" spans="1:10" ht="12.75">
      <c r="A243" s="88"/>
      <c r="B243" s="185"/>
      <c r="C243" s="185"/>
      <c r="D243" s="186"/>
      <c r="E243" s="185"/>
      <c r="F243" s="185"/>
      <c r="G243" s="185"/>
      <c r="H243" s="185"/>
      <c r="I243" s="210"/>
      <c r="J243" s="1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Y229"/>
  <sheetViews>
    <sheetView zoomScalePageLayoutView="0" workbookViewId="0" topLeftCell="A121">
      <selection activeCell="A129" sqref="A129:J149"/>
    </sheetView>
  </sheetViews>
  <sheetFormatPr defaultColWidth="9.140625" defaultRowHeight="12.75"/>
  <cols>
    <col min="1" max="1" width="51.421875" style="0" customWidth="1"/>
    <col min="2" max="2" width="9.140625" style="0" hidden="1" customWidth="1"/>
    <col min="4" max="4" width="9.00390625" style="0" customWidth="1"/>
    <col min="5" max="6" width="9.140625" style="0" hidden="1" customWidth="1"/>
    <col min="7" max="7" width="0.13671875" style="0" hidden="1" customWidth="1"/>
    <col min="8" max="8" width="9.140625" style="0" hidden="1" customWidth="1"/>
    <col min="10" max="10" width="8.8515625" style="0" customWidth="1"/>
    <col min="11" max="12" width="9.140625" style="0" hidden="1" customWidth="1"/>
    <col min="13" max="13" width="0.13671875" style="0" hidden="1" customWidth="1"/>
    <col min="14" max="14" width="9.140625" style="0" hidden="1" customWidth="1"/>
    <col min="16" max="16" width="27.57421875" style="0" customWidth="1"/>
  </cols>
  <sheetData>
    <row r="3" s="35" customFormat="1" ht="12.75">
      <c r="A3" s="35" t="s">
        <v>272</v>
      </c>
    </row>
    <row r="4" s="35" customFormat="1" ht="12.75">
      <c r="K4" s="35" t="s">
        <v>273</v>
      </c>
    </row>
    <row r="5" s="35" customFormat="1" ht="12.75">
      <c r="D5" s="35" t="s">
        <v>273</v>
      </c>
    </row>
    <row r="7" spans="1:14" ht="21.75" customHeight="1">
      <c r="A7" s="175" t="s">
        <v>1</v>
      </c>
      <c r="B7" s="22" t="s">
        <v>133</v>
      </c>
      <c r="C7" s="22" t="s">
        <v>271</v>
      </c>
      <c r="D7" s="22" t="s">
        <v>4</v>
      </c>
      <c r="E7" s="22" t="s">
        <v>135</v>
      </c>
      <c r="F7" s="22" t="s">
        <v>136</v>
      </c>
      <c r="G7" s="22" t="s">
        <v>270</v>
      </c>
      <c r="H7" s="22" t="s">
        <v>137</v>
      </c>
      <c r="I7" s="177" t="s">
        <v>134</v>
      </c>
      <c r="J7" s="178" t="s">
        <v>4</v>
      </c>
      <c r="K7" s="178" t="s">
        <v>135</v>
      </c>
      <c r="L7" s="178" t="s">
        <v>136</v>
      </c>
      <c r="M7" s="179" t="s">
        <v>270</v>
      </c>
      <c r="N7" s="178" t="s">
        <v>137</v>
      </c>
    </row>
    <row r="8" spans="1:14" ht="12.75">
      <c r="A8" s="22" t="s">
        <v>288</v>
      </c>
      <c r="B8" s="22"/>
      <c r="C8" s="22" t="s">
        <v>101</v>
      </c>
      <c r="D8" s="22"/>
      <c r="E8" s="22"/>
      <c r="F8" s="22"/>
      <c r="G8" s="22"/>
      <c r="H8" s="22"/>
      <c r="I8" s="177" t="s">
        <v>12</v>
      </c>
      <c r="J8" s="178"/>
      <c r="K8" s="178"/>
      <c r="L8" s="178"/>
      <c r="M8" s="179"/>
      <c r="N8" s="178"/>
    </row>
    <row r="9" spans="1:14" ht="12.75">
      <c r="A9" s="157" t="s">
        <v>138</v>
      </c>
      <c r="B9" s="23" t="s">
        <v>139</v>
      </c>
      <c r="C9" s="23" t="s">
        <v>140</v>
      </c>
      <c r="D9" s="155">
        <v>1.43</v>
      </c>
      <c r="E9" s="23">
        <v>20.66</v>
      </c>
      <c r="F9" s="23">
        <v>20.66</v>
      </c>
      <c r="G9" s="23">
        <v>5.89</v>
      </c>
      <c r="H9" s="23">
        <v>290.88</v>
      </c>
      <c r="I9" s="160" t="s">
        <v>246</v>
      </c>
      <c r="J9" s="161">
        <v>2.03</v>
      </c>
      <c r="K9" s="161">
        <v>27.55</v>
      </c>
      <c r="L9" s="161">
        <v>27.55</v>
      </c>
      <c r="M9" s="161">
        <v>7.85</v>
      </c>
      <c r="N9" s="161">
        <v>387.84</v>
      </c>
    </row>
    <row r="10" spans="1:14" ht="12.75">
      <c r="A10" s="157" t="s">
        <v>141</v>
      </c>
      <c r="B10" s="23" t="s">
        <v>142</v>
      </c>
      <c r="C10" s="23">
        <v>20</v>
      </c>
      <c r="D10" s="155">
        <v>0.05</v>
      </c>
      <c r="E10" s="23">
        <v>1.48</v>
      </c>
      <c r="F10" s="23">
        <v>0.26</v>
      </c>
      <c r="G10" s="23">
        <v>10.26</v>
      </c>
      <c r="H10" s="23">
        <v>43.4</v>
      </c>
      <c r="I10" s="160">
        <v>20</v>
      </c>
      <c r="J10" s="161">
        <v>0.05</v>
      </c>
      <c r="K10" s="161">
        <v>1.48</v>
      </c>
      <c r="L10" s="161">
        <v>0.26</v>
      </c>
      <c r="M10" s="161">
        <v>10.26</v>
      </c>
      <c r="N10" s="161">
        <v>43.4</v>
      </c>
    </row>
    <row r="11" spans="1:14" ht="12.75">
      <c r="A11" s="157" t="s">
        <v>143</v>
      </c>
      <c r="B11" s="23" t="s">
        <v>144</v>
      </c>
      <c r="C11" s="23">
        <v>75</v>
      </c>
      <c r="D11" s="155">
        <v>0.08</v>
      </c>
      <c r="E11" s="23">
        <v>4.54</v>
      </c>
      <c r="F11" s="23">
        <v>4.11</v>
      </c>
      <c r="G11" s="23">
        <v>24.95</v>
      </c>
      <c r="H11" s="23">
        <v>152.16</v>
      </c>
      <c r="I11" s="160">
        <v>75</v>
      </c>
      <c r="J11" s="161">
        <v>0.08</v>
      </c>
      <c r="K11" s="161">
        <v>4.54</v>
      </c>
      <c r="L11" s="161">
        <v>4.11</v>
      </c>
      <c r="M11" s="161">
        <v>24.95</v>
      </c>
      <c r="N11" s="161">
        <v>152.16</v>
      </c>
    </row>
    <row r="12" spans="1:14" ht="12.75">
      <c r="A12" s="157" t="s">
        <v>145</v>
      </c>
      <c r="B12" s="23" t="s">
        <v>146</v>
      </c>
      <c r="C12" s="23">
        <v>100</v>
      </c>
      <c r="D12" s="155">
        <v>0.8</v>
      </c>
      <c r="E12" s="23">
        <v>3.01</v>
      </c>
      <c r="F12" s="23">
        <v>3.74</v>
      </c>
      <c r="G12" s="23">
        <v>9.13</v>
      </c>
      <c r="H12" s="23">
        <v>68.54</v>
      </c>
      <c r="I12" s="23">
        <v>100</v>
      </c>
      <c r="J12" s="155">
        <v>0.8</v>
      </c>
      <c r="K12" s="155">
        <v>3.01</v>
      </c>
      <c r="L12" s="155">
        <v>3.74</v>
      </c>
      <c r="M12" s="155">
        <v>9.13</v>
      </c>
      <c r="N12" s="155">
        <v>68.54</v>
      </c>
    </row>
    <row r="13" spans="1:14" ht="12.75">
      <c r="A13" s="157" t="s">
        <v>38</v>
      </c>
      <c r="B13" s="23"/>
      <c r="C13" s="23">
        <v>200</v>
      </c>
      <c r="D13" s="155">
        <v>0.61</v>
      </c>
      <c r="E13" s="23">
        <v>0.76</v>
      </c>
      <c r="F13" s="23">
        <v>0.1</v>
      </c>
      <c r="G13" s="23">
        <v>24.76</v>
      </c>
      <c r="H13" s="23">
        <v>105</v>
      </c>
      <c r="I13" s="159">
        <v>200</v>
      </c>
      <c r="J13" s="161">
        <v>0.61</v>
      </c>
      <c r="K13" s="161">
        <v>0.76</v>
      </c>
      <c r="L13" s="161">
        <v>0.1</v>
      </c>
      <c r="M13" s="161">
        <v>24.76</v>
      </c>
      <c r="N13" s="161">
        <v>105</v>
      </c>
    </row>
    <row r="14" spans="1:14" ht="12.75">
      <c r="A14" s="157" t="s">
        <v>147</v>
      </c>
      <c r="B14" s="23"/>
      <c r="C14" s="23">
        <v>100</v>
      </c>
      <c r="D14" s="155">
        <v>0.43</v>
      </c>
      <c r="E14" s="23">
        <v>1.52</v>
      </c>
      <c r="F14" s="23">
        <v>0.6</v>
      </c>
      <c r="G14" s="23">
        <v>27.88</v>
      </c>
      <c r="H14" s="23">
        <v>112</v>
      </c>
      <c r="I14" s="160">
        <v>100</v>
      </c>
      <c r="J14" s="161">
        <v>0.43</v>
      </c>
      <c r="K14" s="161">
        <v>1.52</v>
      </c>
      <c r="L14" s="161">
        <v>0.6</v>
      </c>
      <c r="M14" s="161">
        <v>27.88</v>
      </c>
      <c r="N14" s="161">
        <v>112</v>
      </c>
    </row>
    <row r="15" spans="1:14" s="35" customFormat="1" ht="12.75">
      <c r="A15" s="175" t="s">
        <v>148</v>
      </c>
      <c r="B15" s="22"/>
      <c r="C15" s="22"/>
      <c r="D15" s="176">
        <v>3.4</v>
      </c>
      <c r="E15" s="22">
        <v>31.97</v>
      </c>
      <c r="F15" s="22">
        <v>29.47</v>
      </c>
      <c r="G15" s="22">
        <v>102.87</v>
      </c>
      <c r="H15" s="22">
        <v>771.98</v>
      </c>
      <c r="I15" s="164"/>
      <c r="J15" s="169">
        <f>SUM(J9:J14)</f>
        <v>4</v>
      </c>
      <c r="K15" s="169">
        <f>SUM(K9:K14)</f>
        <v>38.86</v>
      </c>
      <c r="L15" s="169">
        <f>SUM(L9:L14)</f>
        <v>36.36000000000001</v>
      </c>
      <c r="M15" s="169">
        <f>SUM(M9:M14)</f>
        <v>104.83</v>
      </c>
      <c r="N15" s="169">
        <f>SUM(N9:N14)</f>
        <v>868.9399999999999</v>
      </c>
    </row>
    <row r="16" spans="1:14" s="35" customFormat="1" ht="12.75">
      <c r="A16" s="175"/>
      <c r="B16" s="22"/>
      <c r="C16" s="22"/>
      <c r="D16" s="176"/>
      <c r="E16" s="22"/>
      <c r="F16" s="22"/>
      <c r="G16" s="22"/>
      <c r="H16" s="22"/>
      <c r="I16" s="164"/>
      <c r="J16" s="169"/>
      <c r="K16" s="169"/>
      <c r="L16" s="169"/>
      <c r="M16" s="169"/>
      <c r="N16" s="169"/>
    </row>
    <row r="17" spans="1:14" ht="12.75">
      <c r="A17" s="22" t="s">
        <v>289</v>
      </c>
      <c r="B17" s="23"/>
      <c r="C17" s="23"/>
      <c r="D17" s="155"/>
      <c r="E17" s="23"/>
      <c r="F17" s="23"/>
      <c r="G17" s="23"/>
      <c r="H17" s="23"/>
      <c r="I17" s="157"/>
      <c r="J17" s="157"/>
      <c r="K17" s="157"/>
      <c r="L17" s="157"/>
      <c r="M17" s="157"/>
      <c r="N17" s="157"/>
    </row>
    <row r="18" spans="1:14" ht="12.75">
      <c r="A18" s="157" t="s">
        <v>149</v>
      </c>
      <c r="B18" s="23" t="s">
        <v>150</v>
      </c>
      <c r="C18" s="23" t="s">
        <v>151</v>
      </c>
      <c r="D18" s="155">
        <v>1.67</v>
      </c>
      <c r="E18" s="23">
        <v>22.79</v>
      </c>
      <c r="F18" s="23">
        <v>15.55</v>
      </c>
      <c r="G18" s="23">
        <v>8.43</v>
      </c>
      <c r="H18" s="23">
        <v>260.07</v>
      </c>
      <c r="I18" s="180" t="s">
        <v>192</v>
      </c>
      <c r="J18" s="155">
        <v>2.24</v>
      </c>
      <c r="K18" s="155">
        <v>30.39</v>
      </c>
      <c r="L18" s="155">
        <v>20.74</v>
      </c>
      <c r="M18" s="155">
        <v>11.24</v>
      </c>
      <c r="N18" s="155">
        <v>346.76</v>
      </c>
    </row>
    <row r="19" spans="1:14" ht="12.75">
      <c r="A19" s="157" t="s">
        <v>152</v>
      </c>
      <c r="B19" s="23" t="s">
        <v>153</v>
      </c>
      <c r="C19" s="23" t="s">
        <v>154</v>
      </c>
      <c r="D19" s="155">
        <v>0.12</v>
      </c>
      <c r="E19" s="23">
        <v>0.71</v>
      </c>
      <c r="F19" s="23">
        <v>5.21</v>
      </c>
      <c r="G19" s="23">
        <v>2.85</v>
      </c>
      <c r="H19" s="23">
        <v>60.86</v>
      </c>
      <c r="I19" s="167" t="s">
        <v>247</v>
      </c>
      <c r="J19" s="155">
        <v>0.15</v>
      </c>
      <c r="K19" s="155">
        <v>0.95</v>
      </c>
      <c r="L19" s="155">
        <v>6.95</v>
      </c>
      <c r="M19" s="155">
        <v>3.8</v>
      </c>
      <c r="N19" s="155">
        <v>81.14</v>
      </c>
    </row>
    <row r="20" spans="1:14" ht="12.75">
      <c r="A20" s="157" t="s">
        <v>155</v>
      </c>
      <c r="B20" s="23" t="s">
        <v>156</v>
      </c>
      <c r="C20" s="23">
        <v>75</v>
      </c>
      <c r="D20" s="155">
        <v>0.1</v>
      </c>
      <c r="E20" s="23">
        <v>1.52</v>
      </c>
      <c r="F20" s="23">
        <v>2.24</v>
      </c>
      <c r="G20" s="23">
        <v>13.75</v>
      </c>
      <c r="H20" s="23">
        <v>80.28</v>
      </c>
      <c r="I20" s="23">
        <v>75</v>
      </c>
      <c r="J20" s="155">
        <v>0.1</v>
      </c>
      <c r="K20" s="155">
        <v>1.52</v>
      </c>
      <c r="L20" s="155">
        <v>2.24</v>
      </c>
      <c r="M20" s="155">
        <v>13.75</v>
      </c>
      <c r="N20" s="155">
        <v>80.28</v>
      </c>
    </row>
    <row r="21" spans="1:14" ht="12.75">
      <c r="A21" s="157" t="s">
        <v>157</v>
      </c>
      <c r="B21" s="23" t="s">
        <v>158</v>
      </c>
      <c r="C21" s="23">
        <v>75</v>
      </c>
      <c r="D21" s="155">
        <v>0.3</v>
      </c>
      <c r="E21" s="23">
        <v>2.1</v>
      </c>
      <c r="F21" s="23"/>
      <c r="G21" s="23">
        <v>0.975</v>
      </c>
      <c r="H21" s="23">
        <v>12</v>
      </c>
      <c r="I21" s="23">
        <v>100</v>
      </c>
      <c r="J21" s="155">
        <v>0.3</v>
      </c>
      <c r="K21" s="155">
        <v>2.8</v>
      </c>
      <c r="L21" s="155"/>
      <c r="M21" s="155">
        <v>1.3</v>
      </c>
      <c r="N21" s="155">
        <v>16</v>
      </c>
    </row>
    <row r="22" spans="1:14" ht="12.75">
      <c r="A22" s="157" t="s">
        <v>38</v>
      </c>
      <c r="B22" s="23"/>
      <c r="C22" s="23">
        <v>200</v>
      </c>
      <c r="D22" s="155">
        <v>0.61</v>
      </c>
      <c r="E22" s="23">
        <v>0.76</v>
      </c>
      <c r="F22" s="23">
        <v>0.1</v>
      </c>
      <c r="G22" s="23">
        <v>24.76</v>
      </c>
      <c r="H22" s="23">
        <v>105</v>
      </c>
      <c r="I22" s="159">
        <v>200</v>
      </c>
      <c r="J22" s="161">
        <v>0.61</v>
      </c>
      <c r="K22" s="161">
        <v>0.76</v>
      </c>
      <c r="L22" s="161">
        <v>0.1</v>
      </c>
      <c r="M22" s="161">
        <v>24.76</v>
      </c>
      <c r="N22" s="161">
        <v>105</v>
      </c>
    </row>
    <row r="23" spans="1:14" ht="12.75">
      <c r="A23" s="157" t="s">
        <v>147</v>
      </c>
      <c r="B23" s="23"/>
      <c r="C23" s="23">
        <v>150</v>
      </c>
      <c r="D23" s="155">
        <v>0.6</v>
      </c>
      <c r="E23" s="23">
        <v>2.28</v>
      </c>
      <c r="F23" s="23">
        <v>0.9</v>
      </c>
      <c r="G23" s="23">
        <v>41.82</v>
      </c>
      <c r="H23" s="23">
        <v>168</v>
      </c>
      <c r="I23" s="160">
        <v>150</v>
      </c>
      <c r="J23" s="161">
        <v>0.6</v>
      </c>
      <c r="K23" s="161">
        <v>2.28</v>
      </c>
      <c r="L23" s="161">
        <v>0.9</v>
      </c>
      <c r="M23" s="161">
        <v>41.82</v>
      </c>
      <c r="N23" s="161">
        <v>168</v>
      </c>
    </row>
    <row r="24" spans="1:14" s="35" customFormat="1" ht="12.75">
      <c r="A24" s="175" t="s">
        <v>148</v>
      </c>
      <c r="B24" s="22"/>
      <c r="C24" s="22"/>
      <c r="D24" s="176">
        <v>3.4</v>
      </c>
      <c r="E24" s="22">
        <v>30.16</v>
      </c>
      <c r="F24" s="22">
        <v>24</v>
      </c>
      <c r="G24" s="22">
        <v>92.585</v>
      </c>
      <c r="H24" s="22">
        <v>686.21</v>
      </c>
      <c r="I24" s="165"/>
      <c r="J24" s="166">
        <f>SUM(J18:J23)</f>
        <v>4</v>
      </c>
      <c r="K24" s="166">
        <f>SUM(K18:K23)</f>
        <v>38.699999999999996</v>
      </c>
      <c r="L24" s="166">
        <f>SUM(L18:L23)</f>
        <v>30.93</v>
      </c>
      <c r="M24" s="166">
        <f>SUM(M18:M23)</f>
        <v>96.67</v>
      </c>
      <c r="N24" s="166">
        <f>SUM(N18:N23)</f>
        <v>797.18</v>
      </c>
    </row>
    <row r="25" spans="1:14" s="35" customFormat="1" ht="12.75">
      <c r="A25" s="175"/>
      <c r="B25" s="22"/>
      <c r="C25" s="22"/>
      <c r="D25" s="176"/>
      <c r="E25" s="22"/>
      <c r="F25" s="22"/>
      <c r="G25" s="22"/>
      <c r="H25" s="22"/>
      <c r="I25" s="165"/>
      <c r="J25" s="166"/>
      <c r="K25" s="166"/>
      <c r="L25" s="166"/>
      <c r="M25" s="166"/>
      <c r="N25" s="166"/>
    </row>
    <row r="26" spans="1:14" ht="12.75">
      <c r="A26" s="22" t="s">
        <v>290</v>
      </c>
      <c r="B26" s="23"/>
      <c r="C26" s="23"/>
      <c r="D26" s="155"/>
      <c r="E26" s="23"/>
      <c r="F26" s="23"/>
      <c r="G26" s="23"/>
      <c r="H26" s="23"/>
      <c r="I26" s="157"/>
      <c r="J26" s="157"/>
      <c r="K26" s="157"/>
      <c r="L26" s="157"/>
      <c r="M26" s="157"/>
      <c r="N26" s="157"/>
    </row>
    <row r="27" spans="1:14" ht="12.75">
      <c r="A27" s="157" t="s">
        <v>159</v>
      </c>
      <c r="B27" s="23" t="s">
        <v>160</v>
      </c>
      <c r="C27" s="23">
        <v>75</v>
      </c>
      <c r="D27" s="155">
        <v>1.62</v>
      </c>
      <c r="E27" s="23">
        <v>14.72</v>
      </c>
      <c r="F27" s="23">
        <v>12.46</v>
      </c>
      <c r="G27" s="23">
        <v>6.35</v>
      </c>
      <c r="H27" s="23">
        <v>194.41</v>
      </c>
      <c r="I27" s="159">
        <v>100</v>
      </c>
      <c r="J27" s="161">
        <v>2.19</v>
      </c>
      <c r="K27" s="161">
        <v>19.62</v>
      </c>
      <c r="L27" s="161">
        <v>16.61</v>
      </c>
      <c r="M27" s="161">
        <v>8.47</v>
      </c>
      <c r="N27" s="161">
        <v>259.21</v>
      </c>
    </row>
    <row r="28" spans="1:14" ht="12.75">
      <c r="A28" s="157" t="s">
        <v>152</v>
      </c>
      <c r="B28" s="23" t="s">
        <v>153</v>
      </c>
      <c r="C28" s="23" t="s">
        <v>161</v>
      </c>
      <c r="D28" s="155">
        <v>0.12</v>
      </c>
      <c r="E28" s="23">
        <v>0.47</v>
      </c>
      <c r="F28" s="23">
        <v>3.48</v>
      </c>
      <c r="G28" s="23">
        <v>1.9</v>
      </c>
      <c r="H28" s="23">
        <v>40.57</v>
      </c>
      <c r="I28" s="167" t="s">
        <v>154</v>
      </c>
      <c r="J28" s="155">
        <v>0.15</v>
      </c>
      <c r="K28" s="155">
        <v>0.71</v>
      </c>
      <c r="L28" s="155">
        <v>5.21</v>
      </c>
      <c r="M28" s="155">
        <v>2.85</v>
      </c>
      <c r="N28" s="155">
        <v>60.86</v>
      </c>
    </row>
    <row r="29" spans="1:14" ht="12.75">
      <c r="A29" s="157" t="s">
        <v>162</v>
      </c>
      <c r="B29" s="23" t="s">
        <v>156</v>
      </c>
      <c r="C29" s="23">
        <v>50</v>
      </c>
      <c r="D29" s="155">
        <v>0.1</v>
      </c>
      <c r="E29" s="23">
        <v>1.01</v>
      </c>
      <c r="F29" s="23">
        <v>1.5</v>
      </c>
      <c r="G29" s="23">
        <v>9.16</v>
      </c>
      <c r="H29" s="23">
        <v>53.52</v>
      </c>
      <c r="I29" s="23">
        <v>75</v>
      </c>
      <c r="J29" s="155">
        <v>0.1</v>
      </c>
      <c r="K29" s="155">
        <v>1.52</v>
      </c>
      <c r="L29" s="155">
        <v>2.24</v>
      </c>
      <c r="M29" s="155">
        <v>13.75</v>
      </c>
      <c r="N29" s="155">
        <v>80.28</v>
      </c>
    </row>
    <row r="30" spans="1:14" ht="12.75">
      <c r="A30" s="157" t="s">
        <v>163</v>
      </c>
      <c r="B30" s="23" t="s">
        <v>164</v>
      </c>
      <c r="C30" s="23">
        <v>100</v>
      </c>
      <c r="D30" s="155">
        <v>0.35</v>
      </c>
      <c r="E30" s="23">
        <v>3.51</v>
      </c>
      <c r="F30" s="23">
        <v>6.68</v>
      </c>
      <c r="G30" s="23">
        <v>13.12</v>
      </c>
      <c r="H30" s="23">
        <v>112.84</v>
      </c>
      <c r="I30" s="159">
        <v>100</v>
      </c>
      <c r="J30" s="161">
        <v>0.35</v>
      </c>
      <c r="K30" s="161">
        <v>3.51</v>
      </c>
      <c r="L30" s="161">
        <v>6.68</v>
      </c>
      <c r="M30" s="161">
        <v>13.12</v>
      </c>
      <c r="N30" s="161">
        <v>112.84</v>
      </c>
    </row>
    <row r="31" spans="1:14" ht="12.75">
      <c r="A31" s="157" t="s">
        <v>38</v>
      </c>
      <c r="B31" s="23"/>
      <c r="C31" s="23">
        <v>200</v>
      </c>
      <c r="D31" s="155">
        <v>0.61</v>
      </c>
      <c r="E31" s="23">
        <v>0.76</v>
      </c>
      <c r="F31" s="23">
        <v>0.1</v>
      </c>
      <c r="G31" s="23">
        <v>24.76</v>
      </c>
      <c r="H31" s="23">
        <v>105</v>
      </c>
      <c r="I31" s="159">
        <v>200</v>
      </c>
      <c r="J31" s="161">
        <v>0.61</v>
      </c>
      <c r="K31" s="161">
        <v>0.76</v>
      </c>
      <c r="L31" s="161">
        <v>0.1</v>
      </c>
      <c r="M31" s="161">
        <v>24.76</v>
      </c>
      <c r="N31" s="161">
        <v>105</v>
      </c>
    </row>
    <row r="32" spans="1:14" ht="12.75">
      <c r="A32" s="157" t="s">
        <v>147</v>
      </c>
      <c r="B32" s="23"/>
      <c r="C32" s="23">
        <v>150</v>
      </c>
      <c r="D32" s="155">
        <v>0.6</v>
      </c>
      <c r="E32" s="23">
        <v>2.28</v>
      </c>
      <c r="F32" s="23">
        <v>0.9</v>
      </c>
      <c r="G32" s="23">
        <v>41.82</v>
      </c>
      <c r="H32" s="23">
        <v>168</v>
      </c>
      <c r="I32" s="160">
        <v>150</v>
      </c>
      <c r="J32" s="161">
        <v>0.6</v>
      </c>
      <c r="K32" s="161">
        <v>2.28</v>
      </c>
      <c r="L32" s="161">
        <v>0.9</v>
      </c>
      <c r="M32" s="161">
        <v>41.82</v>
      </c>
      <c r="N32" s="161">
        <v>168</v>
      </c>
    </row>
    <row r="33" spans="1:14" s="35" customFormat="1" ht="12.75">
      <c r="A33" s="175" t="s">
        <v>148</v>
      </c>
      <c r="B33" s="22"/>
      <c r="C33" s="22"/>
      <c r="D33" s="176">
        <v>3.4</v>
      </c>
      <c r="E33" s="22">
        <v>22.75</v>
      </c>
      <c r="F33" s="22">
        <v>25.12</v>
      </c>
      <c r="G33" s="22">
        <v>97.11</v>
      </c>
      <c r="H33" s="22">
        <v>674.34</v>
      </c>
      <c r="I33" s="164"/>
      <c r="J33" s="169">
        <f>SUM(J27:J32)</f>
        <v>4</v>
      </c>
      <c r="K33" s="169">
        <f>SUM(K27:K32)</f>
        <v>28.400000000000002</v>
      </c>
      <c r="L33" s="169">
        <f>SUM(L27:L32)</f>
        <v>31.740000000000002</v>
      </c>
      <c r="M33" s="169">
        <f>SUM(M27:M32)</f>
        <v>104.77000000000001</v>
      </c>
      <c r="N33" s="169">
        <f>SUM(N27:N32)</f>
        <v>786.19</v>
      </c>
    </row>
    <row r="34" spans="1:14" s="35" customFormat="1" ht="12.75">
      <c r="A34" s="175"/>
      <c r="B34" s="22"/>
      <c r="C34" s="22"/>
      <c r="D34" s="176"/>
      <c r="E34" s="22"/>
      <c r="F34" s="22"/>
      <c r="G34" s="22"/>
      <c r="H34" s="22"/>
      <c r="I34" s="164"/>
      <c r="J34" s="169"/>
      <c r="K34" s="169"/>
      <c r="L34" s="169"/>
      <c r="M34" s="169"/>
      <c r="N34" s="169"/>
    </row>
    <row r="35" spans="1:14" ht="12.75">
      <c r="A35" s="22" t="s">
        <v>291</v>
      </c>
      <c r="B35" s="23"/>
      <c r="C35" s="23"/>
      <c r="D35" s="155"/>
      <c r="E35" s="23"/>
      <c r="F35" s="23"/>
      <c r="G35" s="23"/>
      <c r="H35" s="23"/>
      <c r="I35" s="157"/>
      <c r="J35" s="157"/>
      <c r="K35" s="157"/>
      <c r="L35" s="157"/>
      <c r="M35" s="157"/>
      <c r="N35" s="157"/>
    </row>
    <row r="36" spans="1:14" ht="12.75">
      <c r="A36" s="157" t="s">
        <v>165</v>
      </c>
      <c r="B36" s="23" t="s">
        <v>166</v>
      </c>
      <c r="C36" s="23">
        <v>200</v>
      </c>
      <c r="D36" s="155">
        <v>2.21</v>
      </c>
      <c r="E36" s="23">
        <v>11.57</v>
      </c>
      <c r="F36" s="23">
        <v>5.44</v>
      </c>
      <c r="G36" s="23">
        <v>56.35</v>
      </c>
      <c r="H36" s="23">
        <v>315.79</v>
      </c>
      <c r="I36" s="181">
        <v>300</v>
      </c>
      <c r="J36" s="182">
        <v>2.81</v>
      </c>
      <c r="K36" s="182">
        <v>17.355</v>
      </c>
      <c r="L36" s="182">
        <v>8.16</v>
      </c>
      <c r="M36" s="182">
        <v>84.52</v>
      </c>
      <c r="N36" s="182">
        <v>473.685</v>
      </c>
    </row>
    <row r="37" spans="1:14" ht="12.75">
      <c r="A37" s="157" t="s">
        <v>167</v>
      </c>
      <c r="B37" s="23" t="s">
        <v>168</v>
      </c>
      <c r="C37" s="23">
        <v>30</v>
      </c>
      <c r="D37" s="155">
        <v>0.15</v>
      </c>
      <c r="E37" s="23">
        <v>0.48</v>
      </c>
      <c r="F37" s="23">
        <v>17.4</v>
      </c>
      <c r="G37" s="23">
        <v>0.6</v>
      </c>
      <c r="H37" s="23">
        <v>160.22</v>
      </c>
      <c r="I37" s="160">
        <v>30</v>
      </c>
      <c r="J37" s="182">
        <v>0.15</v>
      </c>
      <c r="K37" s="182">
        <v>0.48</v>
      </c>
      <c r="L37" s="182">
        <v>17.4</v>
      </c>
      <c r="M37" s="182">
        <v>0.6</v>
      </c>
      <c r="N37" s="182">
        <v>160.22</v>
      </c>
    </row>
    <row r="38" spans="1:14" ht="12.75">
      <c r="A38" s="157" t="s">
        <v>38</v>
      </c>
      <c r="B38" s="23"/>
      <c r="C38" s="23">
        <v>200</v>
      </c>
      <c r="D38" s="155">
        <v>0.61</v>
      </c>
      <c r="E38" s="23">
        <v>0.76</v>
      </c>
      <c r="F38" s="23">
        <v>0.1</v>
      </c>
      <c r="G38" s="23">
        <v>24.76</v>
      </c>
      <c r="H38" s="23">
        <v>105</v>
      </c>
      <c r="I38" s="159">
        <v>200</v>
      </c>
      <c r="J38" s="161">
        <v>0.61</v>
      </c>
      <c r="K38" s="161">
        <v>0.76</v>
      </c>
      <c r="L38" s="161">
        <v>0.1</v>
      </c>
      <c r="M38" s="161">
        <v>24.76</v>
      </c>
      <c r="N38" s="161">
        <v>105</v>
      </c>
    </row>
    <row r="39" spans="1:14" ht="12.75">
      <c r="A39" s="157" t="s">
        <v>147</v>
      </c>
      <c r="B39" s="23"/>
      <c r="C39" s="23">
        <v>100</v>
      </c>
      <c r="D39" s="155">
        <v>0.43</v>
      </c>
      <c r="E39" s="23">
        <v>1.52</v>
      </c>
      <c r="F39" s="23">
        <v>0.6</v>
      </c>
      <c r="G39" s="23">
        <v>27.88</v>
      </c>
      <c r="H39" s="23">
        <v>112</v>
      </c>
      <c r="I39" s="160">
        <v>100</v>
      </c>
      <c r="J39" s="161">
        <v>0.43</v>
      </c>
      <c r="K39" s="161">
        <v>1.52</v>
      </c>
      <c r="L39" s="161">
        <v>0.6</v>
      </c>
      <c r="M39" s="161">
        <v>27.88</v>
      </c>
      <c r="N39" s="161">
        <v>112</v>
      </c>
    </row>
    <row r="40" spans="1:14" s="35" customFormat="1" ht="12.75">
      <c r="A40" s="175" t="s">
        <v>148</v>
      </c>
      <c r="B40" s="22"/>
      <c r="C40" s="22"/>
      <c r="D40" s="176">
        <v>3.4</v>
      </c>
      <c r="E40" s="22">
        <v>14.33</v>
      </c>
      <c r="F40" s="22">
        <v>23.54</v>
      </c>
      <c r="G40" s="22">
        <v>109.59</v>
      </c>
      <c r="H40" s="22">
        <v>693.01</v>
      </c>
      <c r="I40" s="165"/>
      <c r="J40" s="166">
        <f>SUM(J36:J39)</f>
        <v>4</v>
      </c>
      <c r="K40" s="166">
        <f>SUM(K36:K39)</f>
        <v>20.115000000000002</v>
      </c>
      <c r="L40" s="166">
        <f>SUM(L36:L39)</f>
        <v>26.26</v>
      </c>
      <c r="M40" s="166">
        <f>SUM(M36:M39)</f>
        <v>137.76</v>
      </c>
      <c r="N40" s="166">
        <f>SUM(N36:N39)</f>
        <v>850.905</v>
      </c>
    </row>
    <row r="41" spans="1:14" s="35" customFormat="1" ht="12.75">
      <c r="A41" s="175"/>
      <c r="B41" s="22"/>
      <c r="C41" s="22"/>
      <c r="D41" s="176"/>
      <c r="E41" s="22"/>
      <c r="F41" s="22"/>
      <c r="G41" s="22"/>
      <c r="H41" s="22"/>
      <c r="I41" s="165"/>
      <c r="J41" s="166"/>
      <c r="K41" s="166"/>
      <c r="L41" s="166"/>
      <c r="M41" s="166"/>
      <c r="N41" s="166"/>
    </row>
    <row r="42" spans="1:14" ht="12.75">
      <c r="A42" s="22" t="s">
        <v>292</v>
      </c>
      <c r="B42" s="23"/>
      <c r="C42" s="23"/>
      <c r="D42" s="155"/>
      <c r="E42" s="23"/>
      <c r="F42" s="23"/>
      <c r="G42" s="23"/>
      <c r="H42" s="23"/>
      <c r="I42" s="157"/>
      <c r="J42" s="157"/>
      <c r="K42" s="157"/>
      <c r="L42" s="157"/>
      <c r="M42" s="157"/>
      <c r="N42" s="157"/>
    </row>
    <row r="43" spans="1:14" ht="12.75">
      <c r="A43" s="157" t="s">
        <v>169</v>
      </c>
      <c r="B43" s="23" t="s">
        <v>170</v>
      </c>
      <c r="C43" s="23">
        <v>75</v>
      </c>
      <c r="D43" s="155">
        <v>1.15</v>
      </c>
      <c r="E43" s="23">
        <v>16.47</v>
      </c>
      <c r="F43" s="23">
        <v>17.7</v>
      </c>
      <c r="G43" s="23">
        <v>5.16</v>
      </c>
      <c r="H43" s="23">
        <v>247.26</v>
      </c>
      <c r="I43" s="154">
        <v>100</v>
      </c>
      <c r="J43" s="155">
        <v>1.75</v>
      </c>
      <c r="K43" s="155">
        <v>21.96</v>
      </c>
      <c r="L43" s="155">
        <v>23.6</v>
      </c>
      <c r="M43" s="155">
        <v>6.89</v>
      </c>
      <c r="N43" s="155">
        <v>329.68</v>
      </c>
    </row>
    <row r="44" spans="1:14" ht="12.75">
      <c r="A44" s="157" t="s">
        <v>152</v>
      </c>
      <c r="B44" s="23" t="s">
        <v>153</v>
      </c>
      <c r="C44" s="23" t="s">
        <v>154</v>
      </c>
      <c r="D44" s="155">
        <v>0.1</v>
      </c>
      <c r="E44" s="23">
        <v>0.71</v>
      </c>
      <c r="F44" s="23">
        <v>5.21</v>
      </c>
      <c r="G44" s="23">
        <v>2.85</v>
      </c>
      <c r="H44" s="23">
        <v>60.86</v>
      </c>
      <c r="I44" s="167" t="s">
        <v>247</v>
      </c>
      <c r="J44" s="155">
        <v>0.1</v>
      </c>
      <c r="K44" s="155">
        <v>0.95</v>
      </c>
      <c r="L44" s="155">
        <v>6.95</v>
      </c>
      <c r="M44" s="155">
        <v>3.8</v>
      </c>
      <c r="N44" s="155">
        <v>81.14</v>
      </c>
    </row>
    <row r="45" spans="1:14" ht="12.75">
      <c r="A45" s="157" t="s">
        <v>171</v>
      </c>
      <c r="B45" s="23" t="s">
        <v>172</v>
      </c>
      <c r="C45" s="23">
        <v>75</v>
      </c>
      <c r="D45" s="155">
        <v>0.1</v>
      </c>
      <c r="E45" s="23">
        <v>1.72</v>
      </c>
      <c r="F45" s="23">
        <v>0.35</v>
      </c>
      <c r="G45" s="23">
        <v>12.77</v>
      </c>
      <c r="H45" s="23">
        <v>60.45</v>
      </c>
      <c r="I45" s="23">
        <v>75</v>
      </c>
      <c r="J45" s="155">
        <v>0.1</v>
      </c>
      <c r="K45" s="155">
        <v>1.72</v>
      </c>
      <c r="L45" s="155">
        <v>0.35</v>
      </c>
      <c r="M45" s="155">
        <v>12.77</v>
      </c>
      <c r="N45" s="155">
        <v>60.45</v>
      </c>
    </row>
    <row r="46" spans="1:14" ht="12.75">
      <c r="A46" s="157" t="s">
        <v>173</v>
      </c>
      <c r="B46" s="23" t="s">
        <v>174</v>
      </c>
      <c r="C46" s="23">
        <v>100</v>
      </c>
      <c r="D46" s="155">
        <v>0.3</v>
      </c>
      <c r="E46" s="23">
        <v>1.05</v>
      </c>
      <c r="F46" s="23">
        <v>0.18</v>
      </c>
      <c r="G46" s="23">
        <v>4.76</v>
      </c>
      <c r="H46" s="23">
        <v>19.59</v>
      </c>
      <c r="I46" s="23">
        <v>100</v>
      </c>
      <c r="J46" s="155">
        <v>0.3</v>
      </c>
      <c r="K46" s="155">
        <v>1.05</v>
      </c>
      <c r="L46" s="155">
        <v>0.18</v>
      </c>
      <c r="M46" s="155">
        <v>4.76</v>
      </c>
      <c r="N46" s="155">
        <v>19.59</v>
      </c>
    </row>
    <row r="47" spans="1:14" ht="12.75">
      <c r="A47" s="157" t="s">
        <v>38</v>
      </c>
      <c r="B47" s="23"/>
      <c r="C47" s="23">
        <v>200</v>
      </c>
      <c r="D47" s="155">
        <v>0.61</v>
      </c>
      <c r="E47" s="23">
        <v>0.76</v>
      </c>
      <c r="F47" s="23">
        <v>0.1</v>
      </c>
      <c r="G47" s="23">
        <v>24.76</v>
      </c>
      <c r="H47" s="23">
        <v>105</v>
      </c>
      <c r="I47" s="159">
        <v>200</v>
      </c>
      <c r="J47" s="161">
        <v>0.6</v>
      </c>
      <c r="K47" s="161">
        <v>0.76</v>
      </c>
      <c r="L47" s="161">
        <v>0.1</v>
      </c>
      <c r="M47" s="161">
        <v>24.76</v>
      </c>
      <c r="N47" s="161">
        <v>105</v>
      </c>
    </row>
    <row r="48" spans="1:14" ht="12.75">
      <c r="A48" s="157" t="s">
        <v>175</v>
      </c>
      <c r="B48" s="23"/>
      <c r="C48" s="23">
        <v>100</v>
      </c>
      <c r="D48" s="155">
        <v>1.14</v>
      </c>
      <c r="E48" s="23">
        <v>8</v>
      </c>
      <c r="F48" s="23">
        <v>1.1</v>
      </c>
      <c r="G48" s="23">
        <v>15.9</v>
      </c>
      <c r="H48" s="23">
        <v>105</v>
      </c>
      <c r="I48" s="160">
        <v>100</v>
      </c>
      <c r="J48" s="161">
        <v>1.15</v>
      </c>
      <c r="K48" s="161">
        <v>8</v>
      </c>
      <c r="L48" s="161">
        <v>1.1</v>
      </c>
      <c r="M48" s="161">
        <v>15.9</v>
      </c>
      <c r="N48" s="161">
        <v>105</v>
      </c>
    </row>
    <row r="49" spans="1:14" s="35" customFormat="1" ht="12.75">
      <c r="A49" s="175" t="s">
        <v>148</v>
      </c>
      <c r="B49" s="22"/>
      <c r="C49" s="22"/>
      <c r="D49" s="176">
        <v>3.4</v>
      </c>
      <c r="E49" s="22">
        <v>28.71</v>
      </c>
      <c r="F49" s="22">
        <v>24.64</v>
      </c>
      <c r="G49" s="22">
        <v>66.2</v>
      </c>
      <c r="H49" s="22">
        <v>598.16</v>
      </c>
      <c r="I49" s="165"/>
      <c r="J49" s="166">
        <f>SUM(J43:J48)</f>
        <v>4</v>
      </c>
      <c r="K49" s="166">
        <f>SUM(K43:K48)</f>
        <v>34.44</v>
      </c>
      <c r="L49" s="166">
        <f>SUM(L43:L48)</f>
        <v>32.28</v>
      </c>
      <c r="M49" s="166">
        <f>SUM(M43:M48)</f>
        <v>68.88000000000001</v>
      </c>
      <c r="N49" s="166">
        <f>SUM(N43:N48)</f>
        <v>700.8599999999999</v>
      </c>
    </row>
    <row r="50" spans="1:14" s="35" customFormat="1" ht="17.25" customHeight="1">
      <c r="A50" s="88"/>
      <c r="B50" s="185"/>
      <c r="C50" s="185"/>
      <c r="D50" s="186"/>
      <c r="E50" s="185"/>
      <c r="F50" s="185"/>
      <c r="G50" s="185"/>
      <c r="H50" s="185"/>
      <c r="I50" s="187"/>
      <c r="J50" s="188"/>
      <c r="K50" s="183"/>
      <c r="L50" s="166"/>
      <c r="M50" s="166"/>
      <c r="N50" s="166"/>
    </row>
    <row r="51" spans="1:14" s="35" customFormat="1" ht="16.5" customHeight="1">
      <c r="A51" s="88" t="s">
        <v>274</v>
      </c>
      <c r="B51" s="185"/>
      <c r="C51" s="185"/>
      <c r="D51" s="186"/>
      <c r="E51" s="185"/>
      <c r="F51" s="185"/>
      <c r="G51" s="185"/>
      <c r="H51" s="185"/>
      <c r="I51" s="187"/>
      <c r="J51" s="188"/>
      <c r="K51" s="183"/>
      <c r="L51" s="166"/>
      <c r="M51" s="166"/>
      <c r="N51" s="166"/>
    </row>
    <row r="52" spans="1:14" s="35" customFormat="1" ht="39.75" customHeight="1">
      <c r="A52" s="88"/>
      <c r="B52" s="185"/>
      <c r="C52" s="185"/>
      <c r="D52" s="186"/>
      <c r="E52" s="185"/>
      <c r="F52" s="185"/>
      <c r="G52" s="185"/>
      <c r="H52" s="185"/>
      <c r="I52" s="187"/>
      <c r="J52" s="188"/>
      <c r="K52" s="183"/>
      <c r="L52" s="166"/>
      <c r="M52" s="166"/>
      <c r="N52" s="166"/>
    </row>
    <row r="53" spans="1:14" s="35" customFormat="1" ht="21" customHeight="1">
      <c r="A53" s="88"/>
      <c r="B53" s="185"/>
      <c r="C53" s="185"/>
      <c r="D53" s="186"/>
      <c r="E53" s="185"/>
      <c r="F53" s="185"/>
      <c r="G53" s="185"/>
      <c r="H53" s="185"/>
      <c r="I53" s="187"/>
      <c r="J53" s="188"/>
      <c r="K53" s="183"/>
      <c r="L53" s="166"/>
      <c r="M53" s="166"/>
      <c r="N53" s="166"/>
    </row>
    <row r="54" spans="1:14" s="35" customFormat="1" ht="16.5" customHeight="1">
      <c r="A54" s="35" t="s">
        <v>272</v>
      </c>
      <c r="J54" s="188"/>
      <c r="K54" s="183"/>
      <c r="L54" s="166"/>
      <c r="M54" s="166"/>
      <c r="N54" s="166"/>
    </row>
    <row r="55" spans="10:14" s="35" customFormat="1" ht="16.5" customHeight="1">
      <c r="J55" s="188"/>
      <c r="K55" s="183"/>
      <c r="L55" s="166"/>
      <c r="M55" s="166"/>
      <c r="N55" s="166"/>
    </row>
    <row r="56" spans="1:14" s="35" customFormat="1" ht="14.25" customHeight="1">
      <c r="A56" s="88"/>
      <c r="B56" s="185"/>
      <c r="C56" s="185"/>
      <c r="D56" s="186" t="s">
        <v>273</v>
      </c>
      <c r="E56" s="185"/>
      <c r="F56" s="185"/>
      <c r="G56" s="185"/>
      <c r="H56" s="185"/>
      <c r="I56" s="187"/>
      <c r="J56" s="188"/>
      <c r="K56" s="183"/>
      <c r="L56" s="166"/>
      <c r="M56" s="166"/>
      <c r="N56" s="166"/>
    </row>
    <row r="57" spans="1:14" s="35" customFormat="1" ht="14.25" customHeight="1">
      <c r="A57" s="88"/>
      <c r="B57" s="185"/>
      <c r="C57" s="185"/>
      <c r="D57" s="186"/>
      <c r="E57" s="185"/>
      <c r="F57" s="185"/>
      <c r="G57" s="185"/>
      <c r="H57" s="185"/>
      <c r="I57" s="187"/>
      <c r="J57" s="188"/>
      <c r="K57" s="183"/>
      <c r="L57" s="166"/>
      <c r="M57" s="166"/>
      <c r="N57" s="166"/>
    </row>
    <row r="58" spans="1:14" ht="14.25" customHeight="1">
      <c r="A58" s="22" t="s">
        <v>293</v>
      </c>
      <c r="B58" s="23"/>
      <c r="C58" s="22" t="s">
        <v>271</v>
      </c>
      <c r="D58" s="22" t="s">
        <v>4</v>
      </c>
      <c r="E58" s="22" t="s">
        <v>135</v>
      </c>
      <c r="F58" s="22" t="s">
        <v>136</v>
      </c>
      <c r="G58" s="22" t="s">
        <v>270</v>
      </c>
      <c r="H58" s="22" t="s">
        <v>137</v>
      </c>
      <c r="I58" s="177" t="s">
        <v>134</v>
      </c>
      <c r="J58" s="178" t="s">
        <v>4</v>
      </c>
      <c r="K58" s="157"/>
      <c r="L58" s="157"/>
      <c r="M58" s="157"/>
      <c r="N58" s="157"/>
    </row>
    <row r="59" spans="1:14" ht="14.25" customHeight="1">
      <c r="A59" s="22"/>
      <c r="B59" s="23"/>
      <c r="C59" s="22" t="s">
        <v>3</v>
      </c>
      <c r="D59" s="22"/>
      <c r="E59" s="22"/>
      <c r="F59" s="22"/>
      <c r="G59" s="22"/>
      <c r="H59" s="22"/>
      <c r="I59" s="177" t="s">
        <v>12</v>
      </c>
      <c r="J59" s="178"/>
      <c r="K59" s="157"/>
      <c r="L59" s="157"/>
      <c r="M59" s="157"/>
      <c r="N59" s="157"/>
    </row>
    <row r="60" spans="1:17" ht="12.75">
      <c r="A60" s="157" t="s">
        <v>195</v>
      </c>
      <c r="B60" s="23"/>
      <c r="C60" s="23">
        <v>150</v>
      </c>
      <c r="D60" s="155">
        <v>1.89</v>
      </c>
      <c r="E60" s="23"/>
      <c r="F60" s="23"/>
      <c r="G60" s="23"/>
      <c r="H60" s="23"/>
      <c r="I60" s="154">
        <v>200</v>
      </c>
      <c r="J60" s="155">
        <v>2.49</v>
      </c>
      <c r="K60" s="155">
        <v>23.7</v>
      </c>
      <c r="L60" s="155">
        <v>23.14</v>
      </c>
      <c r="M60" s="155">
        <v>2.75</v>
      </c>
      <c r="N60" s="155">
        <v>310.29</v>
      </c>
      <c r="P60" s="84"/>
      <c r="Q60" s="84"/>
    </row>
    <row r="61" spans="1:17" ht="12.75">
      <c r="A61" s="157" t="s">
        <v>197</v>
      </c>
      <c r="B61" s="23"/>
      <c r="C61" s="23">
        <v>50</v>
      </c>
      <c r="D61" s="155">
        <v>0.3</v>
      </c>
      <c r="E61" s="23"/>
      <c r="F61" s="23"/>
      <c r="G61" s="23"/>
      <c r="H61" s="23"/>
      <c r="I61" s="160">
        <v>50</v>
      </c>
      <c r="J61" s="161">
        <v>0.3</v>
      </c>
      <c r="K61" s="161">
        <v>2.96</v>
      </c>
      <c r="L61" s="161">
        <v>0.52</v>
      </c>
      <c r="M61" s="161">
        <v>20.52</v>
      </c>
      <c r="N61" s="161">
        <v>86.8</v>
      </c>
      <c r="P61" s="84"/>
      <c r="Q61" s="84"/>
    </row>
    <row r="62" spans="1:17" ht="12.75">
      <c r="A62" s="157" t="s">
        <v>38</v>
      </c>
      <c r="B62" s="23"/>
      <c r="C62" s="23">
        <v>200</v>
      </c>
      <c r="D62" s="155">
        <v>0.61</v>
      </c>
      <c r="E62" s="23"/>
      <c r="F62" s="23"/>
      <c r="G62" s="23"/>
      <c r="H62" s="23"/>
      <c r="I62" s="160">
        <v>200</v>
      </c>
      <c r="J62" s="161">
        <v>0.61</v>
      </c>
      <c r="K62" s="161">
        <v>4.54</v>
      </c>
      <c r="L62" s="161">
        <v>4.11</v>
      </c>
      <c r="M62" s="161">
        <v>24.95</v>
      </c>
      <c r="N62" s="161">
        <v>152.16</v>
      </c>
      <c r="P62" s="84"/>
      <c r="Q62" s="84"/>
    </row>
    <row r="63" spans="1:17" ht="12.75">
      <c r="A63" s="157" t="s">
        <v>147</v>
      </c>
      <c r="B63" s="23"/>
      <c r="C63" s="23">
        <v>150</v>
      </c>
      <c r="D63" s="155">
        <v>0.6</v>
      </c>
      <c r="E63" s="23"/>
      <c r="F63" s="23"/>
      <c r="G63" s="23"/>
      <c r="H63" s="23"/>
      <c r="I63" s="160">
        <v>150</v>
      </c>
      <c r="J63" s="161">
        <v>0.6</v>
      </c>
      <c r="K63" s="161">
        <v>2.5</v>
      </c>
      <c r="L63" s="161">
        <v>5.14</v>
      </c>
      <c r="M63" s="161">
        <v>12.69</v>
      </c>
      <c r="N63" s="161">
        <v>94.3</v>
      </c>
      <c r="P63" s="84"/>
      <c r="Q63" s="84"/>
    </row>
    <row r="64" spans="1:14" s="35" customFormat="1" ht="12.75">
      <c r="A64" s="175" t="s">
        <v>148</v>
      </c>
      <c r="B64" s="22"/>
      <c r="C64" s="22"/>
      <c r="D64" s="176">
        <v>3.4</v>
      </c>
      <c r="E64" s="22">
        <v>28.58</v>
      </c>
      <c r="F64" s="22">
        <v>27.57</v>
      </c>
      <c r="G64" s="22">
        <v>102.6</v>
      </c>
      <c r="H64" s="22">
        <v>739.58</v>
      </c>
      <c r="I64" s="156"/>
      <c r="J64" s="166">
        <f>SUM(J60:J63)</f>
        <v>4</v>
      </c>
      <c r="K64" s="166">
        <f>SUM(K60:K63)</f>
        <v>33.7</v>
      </c>
      <c r="L64" s="166">
        <f>SUM(L60:L63)</f>
        <v>32.91</v>
      </c>
      <c r="M64" s="166">
        <f>SUM(M60:M63)</f>
        <v>60.91</v>
      </c>
      <c r="N64" s="166">
        <f>SUM(N60:N63)</f>
        <v>643.55</v>
      </c>
    </row>
    <row r="65" spans="1:14" s="35" customFormat="1" ht="12.75">
      <c r="A65" s="175"/>
      <c r="B65" s="22"/>
      <c r="C65" s="22"/>
      <c r="D65" s="176"/>
      <c r="E65" s="22"/>
      <c r="F65" s="22"/>
      <c r="G65" s="22"/>
      <c r="H65" s="22"/>
      <c r="I65" s="156"/>
      <c r="J65" s="166"/>
      <c r="K65" s="166"/>
      <c r="L65" s="166"/>
      <c r="M65" s="166"/>
      <c r="N65" s="166"/>
    </row>
    <row r="66" spans="1:14" ht="12.75">
      <c r="A66" s="22" t="s">
        <v>294</v>
      </c>
      <c r="B66" s="23"/>
      <c r="C66" s="23"/>
      <c r="D66" s="155"/>
      <c r="E66" s="23"/>
      <c r="F66" s="23"/>
      <c r="G66" s="23"/>
      <c r="H66" s="23"/>
      <c r="I66" s="157"/>
      <c r="J66" s="157"/>
      <c r="K66" s="157"/>
      <c r="L66" s="157"/>
      <c r="M66" s="157"/>
      <c r="N66" s="157"/>
    </row>
    <row r="67" spans="1:16" ht="12.75">
      <c r="A67" s="157"/>
      <c r="C67" s="155"/>
      <c r="D67" s="155"/>
      <c r="E67" s="23"/>
      <c r="F67" s="23"/>
      <c r="G67" s="23"/>
      <c r="H67" s="23"/>
      <c r="I67" s="167"/>
      <c r="J67" s="155"/>
      <c r="K67" s="155">
        <v>28.17</v>
      </c>
      <c r="L67" s="155">
        <v>18.26</v>
      </c>
      <c r="M67" s="155">
        <v>7.09</v>
      </c>
      <c r="N67" s="155">
        <v>301.33</v>
      </c>
      <c r="P67" s="84"/>
    </row>
    <row r="68" spans="1:16" ht="12.75">
      <c r="A68" s="157"/>
      <c r="C68" s="23"/>
      <c r="D68" s="155"/>
      <c r="E68" s="23"/>
      <c r="F68" s="23"/>
      <c r="G68" s="23"/>
      <c r="H68" s="23"/>
      <c r="I68" s="23"/>
      <c r="J68" s="155"/>
      <c r="K68" s="155">
        <v>1.72</v>
      </c>
      <c r="L68" s="155">
        <v>0.35</v>
      </c>
      <c r="M68" s="155">
        <v>12.77</v>
      </c>
      <c r="N68" s="155">
        <v>60.45</v>
      </c>
      <c r="P68" s="84"/>
    </row>
    <row r="69" spans="1:16" ht="12.75">
      <c r="A69" s="157"/>
      <c r="C69" s="23"/>
      <c r="D69" s="155"/>
      <c r="E69" s="23"/>
      <c r="F69" s="23"/>
      <c r="G69" s="23"/>
      <c r="H69" s="23"/>
      <c r="I69" s="154"/>
      <c r="J69" s="155"/>
      <c r="K69" s="155">
        <v>1.01</v>
      </c>
      <c r="L69" s="155">
        <v>6.72</v>
      </c>
      <c r="M69" s="155">
        <v>9.55</v>
      </c>
      <c r="N69" s="155">
        <v>97</v>
      </c>
      <c r="P69" s="84"/>
    </row>
    <row r="70" spans="1:16" ht="12.75">
      <c r="A70" s="157"/>
      <c r="C70" s="23"/>
      <c r="D70" s="155"/>
      <c r="E70" s="23"/>
      <c r="F70" s="23"/>
      <c r="G70" s="23"/>
      <c r="H70" s="23"/>
      <c r="I70" s="159"/>
      <c r="J70" s="161"/>
      <c r="K70" s="161">
        <v>0.76</v>
      </c>
      <c r="L70" s="161">
        <v>0.1</v>
      </c>
      <c r="M70" s="161">
        <v>24.76</v>
      </c>
      <c r="N70" s="161">
        <v>105</v>
      </c>
      <c r="P70" s="84"/>
    </row>
    <row r="71" spans="1:16" ht="12.75">
      <c r="A71" s="157"/>
      <c r="B71" s="23"/>
      <c r="C71" s="23"/>
      <c r="D71" s="155"/>
      <c r="E71" s="23"/>
      <c r="F71" s="23"/>
      <c r="G71" s="23"/>
      <c r="H71" s="23"/>
      <c r="I71" s="159"/>
      <c r="J71" s="161"/>
      <c r="K71" s="161">
        <v>11</v>
      </c>
      <c r="L71" s="161">
        <v>7</v>
      </c>
      <c r="M71" s="161">
        <v>22.7</v>
      </c>
      <c r="N71" s="161">
        <v>194</v>
      </c>
      <c r="P71" s="84"/>
    </row>
    <row r="72" spans="1:16" ht="12.75">
      <c r="A72" s="157"/>
      <c r="B72" s="23"/>
      <c r="C72" s="23"/>
      <c r="D72" s="155"/>
      <c r="E72" s="23"/>
      <c r="F72" s="23"/>
      <c r="G72" s="23"/>
      <c r="H72" s="23"/>
      <c r="I72" s="160"/>
      <c r="J72" s="161"/>
      <c r="K72" s="161">
        <v>0.76</v>
      </c>
      <c r="L72" s="161">
        <v>0.3</v>
      </c>
      <c r="M72" s="161">
        <v>13.94</v>
      </c>
      <c r="N72" s="161">
        <v>56</v>
      </c>
      <c r="P72" s="84"/>
    </row>
    <row r="73" spans="1:14" s="35" customFormat="1" ht="12.75">
      <c r="A73" s="175"/>
      <c r="B73" s="22"/>
      <c r="C73" s="22"/>
      <c r="D73" s="176"/>
      <c r="E73" s="22"/>
      <c r="F73" s="22"/>
      <c r="G73" s="22"/>
      <c r="H73" s="22"/>
      <c r="I73" s="165"/>
      <c r="J73" s="166"/>
      <c r="K73" s="166">
        <f>SUM(K67:K72)</f>
        <v>43.42</v>
      </c>
      <c r="L73" s="166">
        <f>SUM(L67:L72)</f>
        <v>32.730000000000004</v>
      </c>
      <c r="M73" s="166">
        <f>SUM(M67:M72)</f>
        <v>90.81</v>
      </c>
      <c r="N73" s="166">
        <f>SUM(N67:N72)</f>
        <v>813.78</v>
      </c>
    </row>
    <row r="74" spans="1:14" s="35" customFormat="1" ht="12.75">
      <c r="A74" s="175"/>
      <c r="B74" s="22"/>
      <c r="C74" s="22"/>
      <c r="D74" s="176"/>
      <c r="E74" s="22"/>
      <c r="F74" s="22"/>
      <c r="G74" s="22"/>
      <c r="H74" s="22"/>
      <c r="I74" s="165"/>
      <c r="J74" s="166"/>
      <c r="K74" s="166"/>
      <c r="L74" s="166"/>
      <c r="M74" s="166"/>
      <c r="N74" s="166"/>
    </row>
    <row r="75" spans="1:14" ht="12.75">
      <c r="A75" s="22" t="s">
        <v>295</v>
      </c>
      <c r="B75" s="23"/>
      <c r="C75" s="23"/>
      <c r="D75" s="155"/>
      <c r="E75" s="23"/>
      <c r="F75" s="23"/>
      <c r="G75" s="23"/>
      <c r="H75" s="23"/>
      <c r="I75" s="157"/>
      <c r="J75" s="157"/>
      <c r="K75" s="157"/>
      <c r="L75" s="157"/>
      <c r="M75" s="157"/>
      <c r="N75" s="157"/>
    </row>
    <row r="76" spans="1:14" ht="12.75">
      <c r="A76" s="152" t="s">
        <v>180</v>
      </c>
      <c r="B76" s="23"/>
      <c r="C76" s="23" t="s">
        <v>182</v>
      </c>
      <c r="D76" s="155">
        <v>1.79</v>
      </c>
      <c r="E76" s="23"/>
      <c r="F76" s="23"/>
      <c r="G76" s="23"/>
      <c r="H76" s="23"/>
      <c r="I76" s="167" t="s">
        <v>248</v>
      </c>
      <c r="J76" s="155">
        <v>2.03</v>
      </c>
      <c r="K76" s="155">
        <v>21.64</v>
      </c>
      <c r="L76" s="155">
        <v>6.25</v>
      </c>
      <c r="M76" s="155">
        <v>43.74</v>
      </c>
      <c r="N76" s="155">
        <v>314</v>
      </c>
    </row>
    <row r="77" spans="1:14" ht="12.75">
      <c r="A77" s="152" t="s">
        <v>171</v>
      </c>
      <c r="B77" s="23"/>
      <c r="C77" s="23">
        <v>75</v>
      </c>
      <c r="D77" s="155">
        <v>0.1</v>
      </c>
      <c r="E77" s="23"/>
      <c r="F77" s="23"/>
      <c r="G77" s="23"/>
      <c r="H77" s="23"/>
      <c r="I77" s="167" t="s">
        <v>276</v>
      </c>
      <c r="J77" s="155">
        <v>0.1</v>
      </c>
      <c r="K77" s="155">
        <v>0.72</v>
      </c>
      <c r="L77" s="155">
        <v>9</v>
      </c>
      <c r="M77" s="155">
        <v>0.93</v>
      </c>
      <c r="N77" s="155">
        <v>87.9</v>
      </c>
    </row>
    <row r="78" spans="1:14" ht="12.75">
      <c r="A78" s="157" t="s">
        <v>183</v>
      </c>
      <c r="B78" s="23"/>
      <c r="C78" s="23">
        <v>100</v>
      </c>
      <c r="D78" s="155">
        <v>0.35</v>
      </c>
      <c r="E78" s="23"/>
      <c r="F78" s="23"/>
      <c r="G78" s="23"/>
      <c r="H78" s="23"/>
      <c r="I78" s="167" t="s">
        <v>277</v>
      </c>
      <c r="J78" s="155">
        <v>0.35</v>
      </c>
      <c r="K78" s="155">
        <v>0.75</v>
      </c>
      <c r="L78" s="155">
        <v>0.19</v>
      </c>
      <c r="M78" s="155">
        <v>33.72</v>
      </c>
      <c r="N78" s="155">
        <v>132.35</v>
      </c>
    </row>
    <row r="79" spans="1:14" ht="12.75">
      <c r="A79" s="158" t="s">
        <v>38</v>
      </c>
      <c r="B79" s="23"/>
      <c r="C79" s="23">
        <v>200</v>
      </c>
      <c r="D79" s="155">
        <v>0.6</v>
      </c>
      <c r="E79" s="23"/>
      <c r="F79" s="23"/>
      <c r="G79" s="23"/>
      <c r="H79" s="23"/>
      <c r="I79" s="160">
        <v>200</v>
      </c>
      <c r="J79" s="161">
        <v>0.6</v>
      </c>
      <c r="K79" s="161">
        <v>1.52</v>
      </c>
      <c r="L79" s="161">
        <v>0.6</v>
      </c>
      <c r="M79" s="161">
        <v>27.88</v>
      </c>
      <c r="N79" s="161">
        <v>112</v>
      </c>
    </row>
    <row r="80" spans="1:14" ht="12.75">
      <c r="A80" s="158" t="s">
        <v>185</v>
      </c>
      <c r="B80" s="23"/>
      <c r="C80" s="23">
        <v>25</v>
      </c>
      <c r="D80" s="155">
        <v>0.36</v>
      </c>
      <c r="E80" s="23"/>
      <c r="F80" s="23"/>
      <c r="G80" s="23"/>
      <c r="H80" s="23"/>
      <c r="I80" s="160">
        <v>50</v>
      </c>
      <c r="J80" s="161">
        <v>0.72</v>
      </c>
      <c r="K80" s="161"/>
      <c r="L80" s="161"/>
      <c r="M80" s="161"/>
      <c r="N80" s="161"/>
    </row>
    <row r="81" spans="1:14" ht="12.75">
      <c r="A81" s="157" t="s">
        <v>147</v>
      </c>
      <c r="B81" s="23"/>
      <c r="C81" s="23">
        <v>50</v>
      </c>
      <c r="D81" s="155">
        <v>0.2</v>
      </c>
      <c r="E81" s="23"/>
      <c r="F81" s="23"/>
      <c r="G81" s="23"/>
      <c r="H81" s="23"/>
      <c r="I81" s="159">
        <v>50</v>
      </c>
      <c r="J81" s="161">
        <v>0.2</v>
      </c>
      <c r="K81" s="161">
        <v>6.42</v>
      </c>
      <c r="L81" s="161">
        <v>8.31</v>
      </c>
      <c r="M81" s="161">
        <v>22.49</v>
      </c>
      <c r="N81" s="161">
        <v>187.92</v>
      </c>
    </row>
    <row r="82" spans="1:14" s="35" customFormat="1" ht="12.75">
      <c r="A82" s="175" t="s">
        <v>148</v>
      </c>
      <c r="B82" s="22"/>
      <c r="C82" s="22"/>
      <c r="D82" s="176">
        <v>3.4</v>
      </c>
      <c r="E82" s="22">
        <v>25.4</v>
      </c>
      <c r="F82" s="22">
        <v>19.79</v>
      </c>
      <c r="G82" s="22">
        <v>117.52</v>
      </c>
      <c r="H82" s="22">
        <v>726.37</v>
      </c>
      <c r="I82" s="165"/>
      <c r="J82" s="166">
        <f>SUM(J76:J81)</f>
        <v>4</v>
      </c>
      <c r="K82" s="166">
        <f>SUM(K76:K81)</f>
        <v>31.049999999999997</v>
      </c>
      <c r="L82" s="166">
        <f>SUM(L76:L81)</f>
        <v>24.35</v>
      </c>
      <c r="M82" s="166">
        <f>SUM(M76:M81)</f>
        <v>128.76</v>
      </c>
      <c r="N82" s="166">
        <f>SUM(N76:N81)</f>
        <v>834.17</v>
      </c>
    </row>
    <row r="83" spans="1:14" s="35" customFormat="1" ht="12.75">
      <c r="A83" s="175"/>
      <c r="B83" s="22"/>
      <c r="C83" s="22"/>
      <c r="D83" s="176"/>
      <c r="E83" s="22"/>
      <c r="F83" s="22"/>
      <c r="G83" s="22"/>
      <c r="H83" s="22"/>
      <c r="I83" s="165"/>
      <c r="J83" s="166"/>
      <c r="K83" s="166"/>
      <c r="L83" s="166"/>
      <c r="M83" s="166"/>
      <c r="N83" s="166"/>
    </row>
    <row r="84" spans="1:14" ht="12.75">
      <c r="A84" s="22" t="s">
        <v>296</v>
      </c>
      <c r="B84" s="23"/>
      <c r="C84" s="23"/>
      <c r="D84" s="155"/>
      <c r="E84" s="23"/>
      <c r="F84" s="23"/>
      <c r="G84" s="23"/>
      <c r="H84" s="23"/>
      <c r="I84" s="157"/>
      <c r="J84" s="157"/>
      <c r="K84" s="157"/>
      <c r="L84" s="157"/>
      <c r="M84" s="157"/>
      <c r="N84" s="157"/>
    </row>
    <row r="85" spans="1:16" ht="12.75">
      <c r="A85" s="152" t="s">
        <v>199</v>
      </c>
      <c r="B85" s="23" t="s">
        <v>187</v>
      </c>
      <c r="C85" s="23">
        <v>50</v>
      </c>
      <c r="D85" s="155">
        <v>1.85</v>
      </c>
      <c r="E85" s="23"/>
      <c r="F85" s="23"/>
      <c r="G85" s="23"/>
      <c r="H85" s="23"/>
      <c r="I85" s="167" t="s">
        <v>276</v>
      </c>
      <c r="J85" s="155">
        <v>2.45</v>
      </c>
      <c r="K85" s="155">
        <v>29.68</v>
      </c>
      <c r="L85" s="155">
        <v>17.87</v>
      </c>
      <c r="M85" s="155">
        <v>37.98</v>
      </c>
      <c r="N85" s="155">
        <v>431.57</v>
      </c>
      <c r="P85" s="84"/>
    </row>
    <row r="86" spans="1:16" ht="12.75">
      <c r="A86" s="152" t="s">
        <v>152</v>
      </c>
      <c r="B86" s="23" t="s">
        <v>189</v>
      </c>
      <c r="C86" s="23">
        <v>20</v>
      </c>
      <c r="D86" s="155">
        <v>0.1</v>
      </c>
      <c r="E86" s="23"/>
      <c r="F86" s="23"/>
      <c r="G86" s="23"/>
      <c r="H86" s="23"/>
      <c r="I86" s="167" t="s">
        <v>161</v>
      </c>
      <c r="J86" s="155">
        <v>0.1</v>
      </c>
      <c r="K86" s="161"/>
      <c r="L86" s="161"/>
      <c r="M86" s="161">
        <v>8.1</v>
      </c>
      <c r="N86" s="161">
        <v>32.9</v>
      </c>
      <c r="P86" s="84"/>
    </row>
    <row r="87" spans="1:16" ht="12.75">
      <c r="A87" s="157" t="s">
        <v>155</v>
      </c>
      <c r="B87" s="23" t="s">
        <v>191</v>
      </c>
      <c r="C87" s="23">
        <v>75</v>
      </c>
      <c r="D87" s="155">
        <v>0.1</v>
      </c>
      <c r="E87" s="23"/>
      <c r="F87" s="23"/>
      <c r="G87" s="23"/>
      <c r="H87" s="23"/>
      <c r="I87" s="167" t="s">
        <v>276</v>
      </c>
      <c r="J87" s="155">
        <v>0.1</v>
      </c>
      <c r="K87" s="161">
        <v>0.76</v>
      </c>
      <c r="L87" s="161">
        <v>0.1</v>
      </c>
      <c r="M87" s="161">
        <v>24.76</v>
      </c>
      <c r="N87" s="161">
        <v>105</v>
      </c>
      <c r="P87" s="84"/>
    </row>
    <row r="88" spans="1:16" ht="12.75">
      <c r="A88" s="158" t="s">
        <v>201</v>
      </c>
      <c r="B88" s="23"/>
      <c r="C88" s="23">
        <v>100</v>
      </c>
      <c r="D88" s="155">
        <v>0.35</v>
      </c>
      <c r="E88" s="23"/>
      <c r="F88" s="23"/>
      <c r="G88" s="23"/>
      <c r="H88" s="23"/>
      <c r="I88" s="160">
        <v>100</v>
      </c>
      <c r="J88" s="161">
        <v>0.35</v>
      </c>
      <c r="K88" s="161"/>
      <c r="L88" s="161"/>
      <c r="M88" s="161"/>
      <c r="N88" s="161"/>
      <c r="P88" s="84"/>
    </row>
    <row r="89" spans="1:16" ht="12.75">
      <c r="A89" s="158" t="s">
        <v>203</v>
      </c>
      <c r="B89" s="23"/>
      <c r="C89" s="23">
        <v>200</v>
      </c>
      <c r="D89" s="155">
        <v>0.4</v>
      </c>
      <c r="E89" s="23"/>
      <c r="F89" s="23"/>
      <c r="G89" s="23"/>
      <c r="H89" s="23"/>
      <c r="I89" s="160">
        <v>200</v>
      </c>
      <c r="J89" s="161">
        <v>0.4</v>
      </c>
      <c r="K89" s="161"/>
      <c r="L89" s="161"/>
      <c r="M89" s="161"/>
      <c r="N89" s="161"/>
      <c r="P89" s="84"/>
    </row>
    <row r="90" spans="1:16" ht="12.75">
      <c r="A90" s="157" t="s">
        <v>147</v>
      </c>
      <c r="B90" s="23" t="s">
        <v>194</v>
      </c>
      <c r="C90" s="23">
        <v>150</v>
      </c>
      <c r="D90" s="155">
        <v>0.6</v>
      </c>
      <c r="E90" s="23"/>
      <c r="F90" s="23"/>
      <c r="G90" s="23"/>
      <c r="H90" s="23"/>
      <c r="I90" s="159">
        <v>150</v>
      </c>
      <c r="J90" s="161">
        <v>0.6</v>
      </c>
      <c r="K90" s="161">
        <v>2.28</v>
      </c>
      <c r="L90" s="161">
        <v>0.9</v>
      </c>
      <c r="M90" s="161">
        <v>41.82</v>
      </c>
      <c r="N90" s="161">
        <v>168</v>
      </c>
      <c r="P90" s="84"/>
    </row>
    <row r="91" spans="1:16" s="35" customFormat="1" ht="12.75">
      <c r="A91" s="175" t="s">
        <v>148</v>
      </c>
      <c r="B91" s="22"/>
      <c r="C91" s="22"/>
      <c r="D91" s="176">
        <v>3.4</v>
      </c>
      <c r="E91" s="22">
        <v>25.3</v>
      </c>
      <c r="F91" s="22">
        <v>14.4</v>
      </c>
      <c r="G91" s="22">
        <v>103.17</v>
      </c>
      <c r="H91" s="22">
        <v>629.58</v>
      </c>
      <c r="I91" s="165"/>
      <c r="J91" s="166">
        <f>SUM(J85:J90)</f>
        <v>4</v>
      </c>
      <c r="K91" s="166">
        <f>SUM(K85:K90)</f>
        <v>32.72</v>
      </c>
      <c r="L91" s="166">
        <f>SUM(L85:L90)</f>
        <v>18.87</v>
      </c>
      <c r="M91" s="166">
        <f>SUM(M85:M90)</f>
        <v>112.66</v>
      </c>
      <c r="N91" s="166">
        <f>SUM(N85:N90)</f>
        <v>737.47</v>
      </c>
      <c r="P91" s="88"/>
    </row>
    <row r="92" spans="1:14" s="35" customFormat="1" ht="12.75">
      <c r="A92" s="175"/>
      <c r="B92" s="22"/>
      <c r="C92" s="22"/>
      <c r="D92" s="176"/>
      <c r="E92" s="22"/>
      <c r="F92" s="22"/>
      <c r="G92" s="22"/>
      <c r="H92" s="22"/>
      <c r="I92" s="165"/>
      <c r="J92" s="166"/>
      <c r="K92" s="166"/>
      <c r="L92" s="166"/>
      <c r="M92" s="166"/>
      <c r="N92" s="166"/>
    </row>
    <row r="93" spans="1:14" ht="12.75">
      <c r="A93" s="22" t="s">
        <v>297</v>
      </c>
      <c r="B93" s="23"/>
      <c r="C93" s="23"/>
      <c r="D93" s="155"/>
      <c r="E93" s="23"/>
      <c r="F93" s="23"/>
      <c r="G93" s="23"/>
      <c r="H93" s="23"/>
      <c r="I93" s="157"/>
      <c r="J93" s="157"/>
      <c r="K93" s="157"/>
      <c r="L93" s="157"/>
      <c r="M93" s="157"/>
      <c r="N93" s="157"/>
    </row>
    <row r="94" spans="1:16" ht="12.75">
      <c r="A94" s="157" t="s">
        <v>186</v>
      </c>
      <c r="B94" s="153" t="s">
        <v>200</v>
      </c>
      <c r="C94" s="23" t="s">
        <v>151</v>
      </c>
      <c r="D94" s="155">
        <v>1.8</v>
      </c>
      <c r="E94" s="155">
        <v>9.89</v>
      </c>
      <c r="F94" s="155">
        <v>13.96</v>
      </c>
      <c r="G94" s="155">
        <v>5.59</v>
      </c>
      <c r="H94" s="155">
        <v>186.36</v>
      </c>
      <c r="I94" s="167" t="s">
        <v>192</v>
      </c>
      <c r="J94" s="155">
        <v>2.34</v>
      </c>
      <c r="K94" s="155">
        <v>14.83</v>
      </c>
      <c r="L94" s="155">
        <v>20.95</v>
      </c>
      <c r="M94" s="155">
        <v>8.38</v>
      </c>
      <c r="N94" s="155">
        <v>279.54</v>
      </c>
      <c r="P94" s="212"/>
    </row>
    <row r="95" spans="1:16" ht="12.75">
      <c r="A95" s="157" t="s">
        <v>188</v>
      </c>
      <c r="B95" s="153" t="s">
        <v>153</v>
      </c>
      <c r="C95" s="23" t="s">
        <v>161</v>
      </c>
      <c r="D95" s="155">
        <v>0.11</v>
      </c>
      <c r="E95" s="155">
        <v>0.47</v>
      </c>
      <c r="F95" s="155">
        <v>3.48</v>
      </c>
      <c r="G95" s="155">
        <v>1.9</v>
      </c>
      <c r="H95" s="155">
        <v>40.57</v>
      </c>
      <c r="I95" s="167" t="s">
        <v>154</v>
      </c>
      <c r="J95" s="155">
        <v>0.17</v>
      </c>
      <c r="K95" s="155">
        <v>0.47</v>
      </c>
      <c r="L95" s="155">
        <v>3.48</v>
      </c>
      <c r="M95" s="155">
        <v>1.9</v>
      </c>
      <c r="N95" s="155">
        <v>40.57</v>
      </c>
      <c r="P95" s="212"/>
    </row>
    <row r="96" spans="1:16" ht="12.75">
      <c r="A96" s="157" t="s">
        <v>190</v>
      </c>
      <c r="B96" s="23" t="s">
        <v>156</v>
      </c>
      <c r="C96" s="23" t="s">
        <v>192</v>
      </c>
      <c r="D96" s="155">
        <v>0.3</v>
      </c>
      <c r="E96" s="155">
        <v>1.52</v>
      </c>
      <c r="F96" s="155">
        <v>2.24</v>
      </c>
      <c r="G96" s="155">
        <v>13.75</v>
      </c>
      <c r="H96" s="155">
        <v>80.28</v>
      </c>
      <c r="I96" s="167" t="s">
        <v>192</v>
      </c>
      <c r="J96" s="155">
        <v>0.3</v>
      </c>
      <c r="K96" s="155">
        <v>1.52</v>
      </c>
      <c r="L96" s="155">
        <v>2.24</v>
      </c>
      <c r="M96" s="155">
        <v>13.75</v>
      </c>
      <c r="N96" s="155">
        <v>80.28</v>
      </c>
      <c r="P96" s="84"/>
    </row>
    <row r="97" spans="1:16" ht="12.75">
      <c r="A97" s="157" t="s">
        <v>147</v>
      </c>
      <c r="B97" s="159" t="s">
        <v>202</v>
      </c>
      <c r="C97" s="23">
        <v>100</v>
      </c>
      <c r="D97" s="155">
        <v>0.43</v>
      </c>
      <c r="E97" s="155">
        <v>4.9</v>
      </c>
      <c r="F97" s="155">
        <v>0.2</v>
      </c>
      <c r="G97" s="155">
        <v>15.8</v>
      </c>
      <c r="H97" s="155">
        <v>64</v>
      </c>
      <c r="I97" s="160">
        <v>100</v>
      </c>
      <c r="J97" s="161">
        <v>0.43</v>
      </c>
      <c r="K97" s="161">
        <v>4.9</v>
      </c>
      <c r="L97" s="161">
        <v>0.2</v>
      </c>
      <c r="M97" s="161">
        <v>15.8</v>
      </c>
      <c r="N97" s="161">
        <v>64</v>
      </c>
      <c r="P97" s="213"/>
    </row>
    <row r="98" spans="1:16" ht="12.75">
      <c r="A98" s="157" t="s">
        <v>193</v>
      </c>
      <c r="B98" s="159" t="s">
        <v>204</v>
      </c>
      <c r="C98" s="23">
        <v>50</v>
      </c>
      <c r="D98" s="155">
        <v>0.76</v>
      </c>
      <c r="E98" s="161">
        <v>1.19</v>
      </c>
      <c r="F98" s="161">
        <v>0.26</v>
      </c>
      <c r="G98" s="161">
        <v>37.97</v>
      </c>
      <c r="H98" s="161">
        <v>150.35</v>
      </c>
      <c r="I98" s="159">
        <v>50</v>
      </c>
      <c r="J98" s="161">
        <v>0.76</v>
      </c>
      <c r="K98" s="161">
        <v>1.19</v>
      </c>
      <c r="L98" s="161">
        <v>0.26</v>
      </c>
      <c r="M98" s="161">
        <v>37.97</v>
      </c>
      <c r="N98" s="161">
        <v>150.35</v>
      </c>
      <c r="P98" s="213"/>
    </row>
    <row r="99" spans="1:14" ht="12.75">
      <c r="A99" s="163" t="s">
        <v>148</v>
      </c>
      <c r="B99" s="164"/>
      <c r="C99" s="165"/>
      <c r="D99" s="166">
        <f>SUM(D94:D98)</f>
        <v>3.4000000000000004</v>
      </c>
      <c r="E99" s="166">
        <f>SUM(E94:E98)</f>
        <v>17.970000000000002</v>
      </c>
      <c r="F99" s="166">
        <f>SUM(F94:F98)</f>
        <v>20.14</v>
      </c>
      <c r="G99" s="166">
        <f>SUM(G94:G98)</f>
        <v>75.01</v>
      </c>
      <c r="H99" s="166">
        <f>SUM(H94:H98)</f>
        <v>521.5600000000001</v>
      </c>
      <c r="I99" s="164"/>
      <c r="J99" s="169">
        <f>SUM(J94:J98)</f>
        <v>4</v>
      </c>
      <c r="K99" s="169">
        <f>SUM(K94:K98)</f>
        <v>22.91</v>
      </c>
      <c r="L99" s="169">
        <f>SUM(L94:L98)</f>
        <v>27.130000000000003</v>
      </c>
      <c r="M99" s="169">
        <f>SUM(M94:M98)</f>
        <v>77.8</v>
      </c>
      <c r="N99" s="169">
        <f>SUM(N94:N98)</f>
        <v>614.74</v>
      </c>
    </row>
    <row r="100" spans="1:14" ht="12.75">
      <c r="A100" s="192"/>
      <c r="B100" s="193"/>
      <c r="C100" s="187"/>
      <c r="D100" s="188"/>
      <c r="E100" s="188"/>
      <c r="F100" s="188"/>
      <c r="G100" s="188"/>
      <c r="H100" s="188"/>
      <c r="I100" s="193"/>
      <c r="J100" s="194"/>
      <c r="K100" s="191"/>
      <c r="L100" s="169"/>
      <c r="M100" s="169"/>
      <c r="N100" s="169"/>
    </row>
    <row r="101" spans="1:14" ht="12.75">
      <c r="A101" s="192" t="s">
        <v>274</v>
      </c>
      <c r="B101" s="193"/>
      <c r="C101" s="187"/>
      <c r="D101" s="188"/>
      <c r="E101" s="188"/>
      <c r="F101" s="188"/>
      <c r="G101" s="188"/>
      <c r="H101" s="188"/>
      <c r="I101" s="193"/>
      <c r="J101" s="194"/>
      <c r="K101" s="191"/>
      <c r="L101" s="169"/>
      <c r="M101" s="169"/>
      <c r="N101" s="169"/>
    </row>
    <row r="102" spans="1:14" ht="12.75">
      <c r="A102" s="192"/>
      <c r="B102" s="193"/>
      <c r="C102" s="187"/>
      <c r="D102" s="188"/>
      <c r="E102" s="188"/>
      <c r="F102" s="188"/>
      <c r="G102" s="188"/>
      <c r="H102" s="188"/>
      <c r="I102" s="193"/>
      <c r="J102" s="194"/>
      <c r="K102" s="191"/>
      <c r="L102" s="169"/>
      <c r="M102" s="169"/>
      <c r="N102" s="169"/>
    </row>
    <row r="103" spans="1:14" ht="48.75" customHeight="1">
      <c r="A103" s="192"/>
      <c r="B103" s="193"/>
      <c r="C103" s="187"/>
      <c r="D103" s="188"/>
      <c r="E103" s="188"/>
      <c r="F103" s="188"/>
      <c r="G103" s="188"/>
      <c r="H103" s="188"/>
      <c r="I103" s="193"/>
      <c r="J103" s="194"/>
      <c r="K103" s="191"/>
      <c r="L103" s="169"/>
      <c r="M103" s="169"/>
      <c r="N103" s="169"/>
    </row>
    <row r="104" spans="1:14" ht="48.75" customHeight="1">
      <c r="A104" s="35" t="s">
        <v>272</v>
      </c>
      <c r="B104" s="35"/>
      <c r="C104" s="88"/>
      <c r="D104" s="88"/>
      <c r="E104" s="88"/>
      <c r="F104" s="88"/>
      <c r="G104" s="88"/>
      <c r="H104" s="88"/>
      <c r="I104" s="88"/>
      <c r="J104" s="194"/>
      <c r="K104" s="191"/>
      <c r="L104" s="169"/>
      <c r="M104" s="169"/>
      <c r="N104" s="169"/>
    </row>
    <row r="105" spans="1:14" ht="16.5" customHeight="1">
      <c r="A105" s="35"/>
      <c r="B105" s="35"/>
      <c r="C105" s="88"/>
      <c r="D105" s="88"/>
      <c r="E105" s="88"/>
      <c r="F105" s="88"/>
      <c r="G105" s="88"/>
      <c r="H105" s="88"/>
      <c r="I105" s="88"/>
      <c r="J105" s="194"/>
      <c r="K105" s="191"/>
      <c r="L105" s="169"/>
      <c r="M105" s="169"/>
      <c r="N105" s="169"/>
    </row>
    <row r="106" spans="1:14" ht="16.5" customHeight="1">
      <c r="A106" s="35"/>
      <c r="B106" s="35"/>
      <c r="C106" s="88"/>
      <c r="D106" s="88" t="s">
        <v>273</v>
      </c>
      <c r="E106" s="88"/>
      <c r="F106" s="88"/>
      <c r="G106" s="88"/>
      <c r="H106" s="88"/>
      <c r="I106" s="88"/>
      <c r="J106" s="194"/>
      <c r="K106" s="191"/>
      <c r="L106" s="169"/>
      <c r="M106" s="169"/>
      <c r="N106" s="169"/>
    </row>
    <row r="107" spans="1:14" ht="16.5" customHeight="1">
      <c r="A107" s="199"/>
      <c r="B107" s="197"/>
      <c r="C107" s="189"/>
      <c r="D107" s="190"/>
      <c r="E107" s="190"/>
      <c r="F107" s="190"/>
      <c r="G107" s="190"/>
      <c r="H107" s="190"/>
      <c r="I107" s="197"/>
      <c r="J107" s="198"/>
      <c r="K107" s="191"/>
      <c r="L107" s="169"/>
      <c r="M107" s="169"/>
      <c r="N107" s="169"/>
    </row>
    <row r="108" spans="1:14" ht="12.75">
      <c r="A108" s="184" t="s">
        <v>1</v>
      </c>
      <c r="B108" s="22" t="s">
        <v>133</v>
      </c>
      <c r="C108" s="13" t="s">
        <v>271</v>
      </c>
      <c r="D108" s="13" t="s">
        <v>4</v>
      </c>
      <c r="E108" s="13" t="s">
        <v>135</v>
      </c>
      <c r="F108" s="13" t="s">
        <v>136</v>
      </c>
      <c r="G108" s="13" t="s">
        <v>270</v>
      </c>
      <c r="H108" s="13" t="s">
        <v>137</v>
      </c>
      <c r="I108" s="195" t="s">
        <v>134</v>
      </c>
      <c r="J108" s="196" t="s">
        <v>4</v>
      </c>
      <c r="K108" s="169"/>
      <c r="L108" s="169"/>
      <c r="M108" s="169"/>
      <c r="N108" s="169"/>
    </row>
    <row r="109" spans="1:14" ht="12.75">
      <c r="A109" s="184"/>
      <c r="B109" s="22"/>
      <c r="C109" s="13" t="s">
        <v>3</v>
      </c>
      <c r="D109" s="13"/>
      <c r="E109" s="13"/>
      <c r="F109" s="13"/>
      <c r="G109" s="13"/>
      <c r="H109" s="13"/>
      <c r="I109" s="195" t="s">
        <v>12</v>
      </c>
      <c r="J109" s="196"/>
      <c r="K109" s="169"/>
      <c r="L109" s="169"/>
      <c r="M109" s="169"/>
      <c r="N109" s="169"/>
    </row>
    <row r="110" spans="1:14" ht="12.75">
      <c r="A110" s="22" t="s">
        <v>283</v>
      </c>
      <c r="B110" s="23"/>
      <c r="C110" s="23"/>
      <c r="D110" s="155"/>
      <c r="E110" s="23"/>
      <c r="F110" s="23"/>
      <c r="G110" s="23"/>
      <c r="H110" s="23"/>
      <c r="I110" s="157"/>
      <c r="J110" s="157"/>
      <c r="K110" s="157"/>
      <c r="L110" s="157"/>
      <c r="M110" s="157"/>
      <c r="N110" s="157"/>
    </row>
    <row r="111" spans="1:14" ht="12.75">
      <c r="A111" s="157" t="s">
        <v>205</v>
      </c>
      <c r="B111" s="23" t="s">
        <v>206</v>
      </c>
      <c r="C111" s="23">
        <v>75</v>
      </c>
      <c r="D111" s="155">
        <v>2.04</v>
      </c>
      <c r="E111" s="23">
        <v>13.33</v>
      </c>
      <c r="F111" s="23">
        <v>22.77</v>
      </c>
      <c r="G111" s="23">
        <v>5.37</v>
      </c>
      <c r="H111" s="23">
        <v>277.4</v>
      </c>
      <c r="I111" s="154">
        <v>100</v>
      </c>
      <c r="J111" s="155">
        <v>2.51</v>
      </c>
      <c r="K111" s="155">
        <v>17.77</v>
      </c>
      <c r="L111" s="155">
        <v>30.36</v>
      </c>
      <c r="M111" s="155">
        <v>7.17</v>
      </c>
      <c r="N111" s="155">
        <v>369.87</v>
      </c>
    </row>
    <row r="112" spans="1:14" ht="12.75">
      <c r="A112" s="157" t="s">
        <v>141</v>
      </c>
      <c r="B112" s="23" t="s">
        <v>142</v>
      </c>
      <c r="C112" s="23">
        <v>20</v>
      </c>
      <c r="D112" s="155">
        <v>0.05</v>
      </c>
      <c r="E112" s="23">
        <v>1.48</v>
      </c>
      <c r="F112" s="23">
        <v>0.26</v>
      </c>
      <c r="G112" s="23">
        <v>10.26</v>
      </c>
      <c r="H112" s="23">
        <v>43.4</v>
      </c>
      <c r="I112" s="160">
        <v>20</v>
      </c>
      <c r="J112" s="161">
        <v>0.05</v>
      </c>
      <c r="K112" s="161">
        <v>1.48</v>
      </c>
      <c r="L112" s="161">
        <v>0.26</v>
      </c>
      <c r="M112" s="161">
        <v>10.26</v>
      </c>
      <c r="N112" s="161">
        <v>43.4</v>
      </c>
    </row>
    <row r="113" spans="1:14" ht="12.75">
      <c r="A113" s="157" t="s">
        <v>143</v>
      </c>
      <c r="B113" s="23" t="s">
        <v>144</v>
      </c>
      <c r="C113" s="23">
        <v>50</v>
      </c>
      <c r="D113" s="155">
        <v>0.1</v>
      </c>
      <c r="E113" s="23">
        <v>3.03</v>
      </c>
      <c r="F113" s="23">
        <v>2.74</v>
      </c>
      <c r="G113" s="23">
        <v>16.63</v>
      </c>
      <c r="H113" s="23">
        <v>101.44</v>
      </c>
      <c r="I113" s="160">
        <v>50</v>
      </c>
      <c r="J113" s="161">
        <v>0.1</v>
      </c>
      <c r="K113" s="161">
        <v>3.03</v>
      </c>
      <c r="L113" s="161">
        <v>2.74</v>
      </c>
      <c r="M113" s="161">
        <v>16.63</v>
      </c>
      <c r="N113" s="161">
        <v>101.44</v>
      </c>
    </row>
    <row r="114" spans="1:14" ht="12.75">
      <c r="A114" s="157" t="s">
        <v>207</v>
      </c>
      <c r="B114" s="23" t="s">
        <v>208</v>
      </c>
      <c r="C114" s="23">
        <v>100</v>
      </c>
      <c r="D114" s="155">
        <v>0.3</v>
      </c>
      <c r="E114" s="23">
        <v>1</v>
      </c>
      <c r="F114" s="23">
        <v>6.75</v>
      </c>
      <c r="G114" s="23">
        <v>10.23</v>
      </c>
      <c r="H114" s="23">
        <v>101.4</v>
      </c>
      <c r="I114" s="23">
        <v>100</v>
      </c>
      <c r="J114" s="155">
        <v>0.3</v>
      </c>
      <c r="K114" s="155">
        <v>1</v>
      </c>
      <c r="L114" s="155">
        <v>6.75</v>
      </c>
      <c r="M114" s="155">
        <v>10.23</v>
      </c>
      <c r="N114" s="155">
        <v>101.4</v>
      </c>
    </row>
    <row r="115" spans="1:14" ht="12.75">
      <c r="A115" s="157" t="s">
        <v>38</v>
      </c>
      <c r="B115" s="23"/>
      <c r="C115" s="23">
        <v>200</v>
      </c>
      <c r="D115" s="155">
        <v>0.61</v>
      </c>
      <c r="E115" s="23">
        <v>0.76</v>
      </c>
      <c r="F115" s="23">
        <v>0.1</v>
      </c>
      <c r="G115" s="23">
        <v>24.76</v>
      </c>
      <c r="H115" s="23">
        <v>105</v>
      </c>
      <c r="I115" s="159">
        <v>200</v>
      </c>
      <c r="J115" s="161">
        <v>0.61</v>
      </c>
      <c r="K115" s="161">
        <v>0.76</v>
      </c>
      <c r="L115" s="161">
        <v>0.1</v>
      </c>
      <c r="M115" s="161">
        <v>24.76</v>
      </c>
      <c r="N115" s="161">
        <v>105</v>
      </c>
    </row>
    <row r="116" spans="1:14" ht="12.75">
      <c r="A116" s="157" t="s">
        <v>147</v>
      </c>
      <c r="B116" s="23"/>
      <c r="C116" s="23">
        <v>50</v>
      </c>
      <c r="D116" s="155">
        <v>0.3</v>
      </c>
      <c r="E116" s="23">
        <v>0.76</v>
      </c>
      <c r="F116" s="23">
        <v>0.3</v>
      </c>
      <c r="G116" s="23">
        <v>13.94</v>
      </c>
      <c r="H116" s="23">
        <v>56</v>
      </c>
      <c r="I116" s="160">
        <v>100</v>
      </c>
      <c r="J116" s="161">
        <v>0.43</v>
      </c>
      <c r="K116" s="161">
        <v>1.52</v>
      </c>
      <c r="L116" s="161">
        <v>0.6</v>
      </c>
      <c r="M116" s="161">
        <v>27.88</v>
      </c>
      <c r="N116" s="161">
        <v>112</v>
      </c>
    </row>
    <row r="117" spans="1:14" s="35" customFormat="1" ht="12.75">
      <c r="A117" s="175" t="s">
        <v>148</v>
      </c>
      <c r="B117" s="22"/>
      <c r="C117" s="22"/>
      <c r="D117" s="176">
        <v>3.4</v>
      </c>
      <c r="E117" s="22">
        <v>20.36</v>
      </c>
      <c r="F117" s="22">
        <v>32.92</v>
      </c>
      <c r="G117" s="22">
        <v>81.19</v>
      </c>
      <c r="H117" s="22">
        <v>684.64</v>
      </c>
      <c r="I117" s="165"/>
      <c r="J117" s="166">
        <f>SUM(J111:J116)</f>
        <v>3.9999999999999996</v>
      </c>
      <c r="K117" s="166">
        <f>SUM(K111:K116)</f>
        <v>25.560000000000002</v>
      </c>
      <c r="L117" s="166">
        <f>SUM(L111:L116)</f>
        <v>40.81</v>
      </c>
      <c r="M117" s="166">
        <f>SUM(M111:M116)</f>
        <v>96.93</v>
      </c>
      <c r="N117" s="166">
        <f>SUM(N111:N116)</f>
        <v>833.11</v>
      </c>
    </row>
    <row r="118" spans="1:14" s="35" customFormat="1" ht="12.75">
      <c r="A118" s="175"/>
      <c r="B118" s="22"/>
      <c r="C118" s="22"/>
      <c r="D118" s="176"/>
      <c r="E118" s="22"/>
      <c r="F118" s="22"/>
      <c r="G118" s="22"/>
      <c r="H118" s="22"/>
      <c r="I118" s="165"/>
      <c r="J118" s="166"/>
      <c r="K118" s="166"/>
      <c r="L118" s="166"/>
      <c r="M118" s="166"/>
      <c r="N118" s="166"/>
    </row>
    <row r="119" spans="1:14" ht="12.75">
      <c r="A119" s="22" t="s">
        <v>284</v>
      </c>
      <c r="B119" s="23"/>
      <c r="C119" s="23"/>
      <c r="D119" s="155"/>
      <c r="E119" s="23"/>
      <c r="F119" s="23"/>
      <c r="G119" s="23"/>
      <c r="H119" s="23"/>
      <c r="I119" s="157"/>
      <c r="J119" s="157"/>
      <c r="K119" s="157"/>
      <c r="L119" s="157"/>
      <c r="M119" s="157"/>
      <c r="N119" s="157"/>
    </row>
    <row r="120" spans="1:14" ht="12.75">
      <c r="A120" s="157" t="s">
        <v>209</v>
      </c>
      <c r="B120" s="23" t="s">
        <v>210</v>
      </c>
      <c r="C120" s="23">
        <v>75</v>
      </c>
      <c r="D120" s="155">
        <v>1.4</v>
      </c>
      <c r="E120" s="23">
        <v>15.52</v>
      </c>
      <c r="F120" s="23">
        <v>12.4</v>
      </c>
      <c r="G120" s="23">
        <v>3.94</v>
      </c>
      <c r="H120" s="23">
        <v>187.61</v>
      </c>
      <c r="I120" s="154">
        <v>100</v>
      </c>
      <c r="J120" s="155">
        <v>2</v>
      </c>
      <c r="K120" s="155">
        <v>20.69</v>
      </c>
      <c r="L120" s="155">
        <v>16.54</v>
      </c>
      <c r="M120" s="155">
        <v>5.25</v>
      </c>
      <c r="N120" s="155">
        <v>250.14</v>
      </c>
    </row>
    <row r="121" spans="1:14" ht="12.75">
      <c r="A121" s="157" t="s">
        <v>152</v>
      </c>
      <c r="B121" s="23" t="s">
        <v>153</v>
      </c>
      <c r="C121" s="23" t="s">
        <v>154</v>
      </c>
      <c r="D121" s="155">
        <v>0.15</v>
      </c>
      <c r="E121" s="23">
        <v>0.71</v>
      </c>
      <c r="F121" s="23">
        <v>5.21</v>
      </c>
      <c r="G121" s="23">
        <v>2.85</v>
      </c>
      <c r="H121" s="23">
        <v>60.86</v>
      </c>
      <c r="I121" s="167" t="s">
        <v>154</v>
      </c>
      <c r="J121" s="155">
        <v>0.15</v>
      </c>
      <c r="K121" s="155">
        <v>0.71</v>
      </c>
      <c r="L121" s="155">
        <v>5.21</v>
      </c>
      <c r="M121" s="155">
        <v>2.85</v>
      </c>
      <c r="N121" s="155">
        <v>60.86</v>
      </c>
    </row>
    <row r="122" spans="1:14" ht="12.75">
      <c r="A122" s="157" t="s">
        <v>171</v>
      </c>
      <c r="B122" s="23" t="s">
        <v>172</v>
      </c>
      <c r="C122" s="23">
        <v>75</v>
      </c>
      <c r="D122" s="155">
        <v>0.15</v>
      </c>
      <c r="E122" s="23">
        <v>1.72</v>
      </c>
      <c r="F122" s="23">
        <v>0.35</v>
      </c>
      <c r="G122" s="23">
        <v>12.77</v>
      </c>
      <c r="H122" s="23">
        <v>60.45</v>
      </c>
      <c r="I122" s="23">
        <v>75</v>
      </c>
      <c r="J122" s="155">
        <v>0.15</v>
      </c>
      <c r="K122" s="155">
        <v>1.72</v>
      </c>
      <c r="L122" s="155">
        <v>0.35</v>
      </c>
      <c r="M122" s="155">
        <v>12.77</v>
      </c>
      <c r="N122" s="155">
        <v>60.45</v>
      </c>
    </row>
    <row r="123" spans="1:14" ht="12.75">
      <c r="A123" s="157" t="s">
        <v>211</v>
      </c>
      <c r="B123" s="23" t="s">
        <v>146</v>
      </c>
      <c r="C123" s="23">
        <v>100</v>
      </c>
      <c r="D123" s="155">
        <v>0.8</v>
      </c>
      <c r="E123" s="23">
        <v>3.01</v>
      </c>
      <c r="F123" s="23">
        <v>3.74</v>
      </c>
      <c r="G123" s="23">
        <v>9.13</v>
      </c>
      <c r="H123" s="23">
        <v>68.54</v>
      </c>
      <c r="I123" s="23">
        <v>100</v>
      </c>
      <c r="J123" s="155">
        <v>0.8</v>
      </c>
      <c r="K123" s="155">
        <v>3.01</v>
      </c>
      <c r="L123" s="155">
        <v>3.74</v>
      </c>
      <c r="M123" s="155">
        <v>9.13</v>
      </c>
      <c r="N123" s="155">
        <v>68.54</v>
      </c>
    </row>
    <row r="124" spans="1:14" ht="12.75">
      <c r="A124" s="157" t="s">
        <v>212</v>
      </c>
      <c r="B124" s="23" t="s">
        <v>213</v>
      </c>
      <c r="C124" s="23">
        <v>200</v>
      </c>
      <c r="D124" s="155">
        <v>0.3</v>
      </c>
      <c r="E124" s="23">
        <v>0.23</v>
      </c>
      <c r="F124" s="23">
        <v>0.2</v>
      </c>
      <c r="G124" s="23">
        <v>21.09</v>
      </c>
      <c r="H124" s="23">
        <v>83.55</v>
      </c>
      <c r="I124" s="154">
        <v>200</v>
      </c>
      <c r="J124" s="155">
        <v>0.3</v>
      </c>
      <c r="K124" s="155">
        <v>0.23</v>
      </c>
      <c r="L124" s="155">
        <v>0.2</v>
      </c>
      <c r="M124" s="155">
        <v>21.09</v>
      </c>
      <c r="N124" s="155">
        <v>83.55</v>
      </c>
    </row>
    <row r="125" spans="1:14" ht="12.75">
      <c r="A125" s="157" t="s">
        <v>147</v>
      </c>
      <c r="B125" s="23"/>
      <c r="C125" s="23">
        <v>150</v>
      </c>
      <c r="D125" s="155">
        <v>0.6</v>
      </c>
      <c r="E125" s="23">
        <v>2.28</v>
      </c>
      <c r="F125" s="23">
        <v>0.9</v>
      </c>
      <c r="G125" s="23">
        <v>41.82</v>
      </c>
      <c r="H125" s="23">
        <v>168</v>
      </c>
      <c r="I125" s="160">
        <v>150</v>
      </c>
      <c r="J125" s="161">
        <v>0.6</v>
      </c>
      <c r="K125" s="161">
        <v>2.28</v>
      </c>
      <c r="L125" s="161">
        <v>0.9</v>
      </c>
      <c r="M125" s="161">
        <v>41.82</v>
      </c>
      <c r="N125" s="161">
        <v>168</v>
      </c>
    </row>
    <row r="126" spans="1:14" s="35" customFormat="1" ht="12.75">
      <c r="A126" s="175" t="s">
        <v>148</v>
      </c>
      <c r="B126" s="22"/>
      <c r="C126" s="22"/>
      <c r="D126" s="176">
        <v>3.4</v>
      </c>
      <c r="E126" s="22">
        <v>23.47</v>
      </c>
      <c r="F126" s="22">
        <v>22.8</v>
      </c>
      <c r="G126" s="22">
        <v>91.6</v>
      </c>
      <c r="H126" s="22">
        <v>629.01</v>
      </c>
      <c r="I126" s="165"/>
      <c r="J126" s="166">
        <f>SUM(J120:J125)</f>
        <v>3.9999999999999996</v>
      </c>
      <c r="K126" s="166">
        <f>SUM(K120:K125)</f>
        <v>28.640000000000004</v>
      </c>
      <c r="L126" s="166">
        <f>SUM(L120:L125)</f>
        <v>26.94</v>
      </c>
      <c r="M126" s="166">
        <f>SUM(M120:M125)</f>
        <v>92.91</v>
      </c>
      <c r="N126" s="166">
        <f>SUM(N120:N125)</f>
        <v>691.54</v>
      </c>
    </row>
    <row r="127" spans="1:14" s="35" customFormat="1" ht="12.75">
      <c r="A127" s="175"/>
      <c r="B127" s="22"/>
      <c r="C127" s="22"/>
      <c r="D127" s="176"/>
      <c r="E127" s="22"/>
      <c r="F127" s="22"/>
      <c r="G127" s="22"/>
      <c r="H127" s="22"/>
      <c r="I127" s="165"/>
      <c r="J127" s="166"/>
      <c r="K127" s="166"/>
      <c r="L127" s="166"/>
      <c r="M127" s="166"/>
      <c r="N127" s="166"/>
    </row>
    <row r="128" spans="1:14" ht="12.75">
      <c r="A128" s="22" t="s">
        <v>285</v>
      </c>
      <c r="B128" s="23"/>
      <c r="C128" s="23"/>
      <c r="D128" s="155"/>
      <c r="E128" s="23"/>
      <c r="F128" s="23"/>
      <c r="G128" s="23"/>
      <c r="H128" s="23"/>
      <c r="I128" s="157"/>
      <c r="J128" s="157"/>
      <c r="K128" s="157"/>
      <c r="L128" s="157"/>
      <c r="M128" s="157"/>
      <c r="N128" s="157"/>
    </row>
    <row r="129" spans="1:14" ht="12.75">
      <c r="A129" s="157" t="s">
        <v>214</v>
      </c>
      <c r="B129" s="23" t="s">
        <v>215</v>
      </c>
      <c r="C129" s="23" t="s">
        <v>34</v>
      </c>
      <c r="D129" s="155">
        <v>1.7</v>
      </c>
      <c r="E129" s="23">
        <v>22.17</v>
      </c>
      <c r="F129" s="23">
        <v>16.36</v>
      </c>
      <c r="G129" s="23">
        <v>21.61</v>
      </c>
      <c r="H129" s="23">
        <v>315.71</v>
      </c>
      <c r="I129" s="154" t="s">
        <v>249</v>
      </c>
      <c r="J129" s="155">
        <v>2.3</v>
      </c>
      <c r="K129" s="155">
        <v>29.56</v>
      </c>
      <c r="L129" s="155">
        <v>21.82</v>
      </c>
      <c r="M129" s="155">
        <v>28.81</v>
      </c>
      <c r="N129" s="155">
        <v>420.95</v>
      </c>
    </row>
    <row r="130" spans="1:14" ht="12.75">
      <c r="A130" s="157" t="s">
        <v>216</v>
      </c>
      <c r="B130" s="23" t="s">
        <v>217</v>
      </c>
      <c r="C130" s="23">
        <v>100</v>
      </c>
      <c r="D130" s="155">
        <v>0.4</v>
      </c>
      <c r="E130" s="23">
        <v>1.46</v>
      </c>
      <c r="F130" s="23">
        <v>6.74</v>
      </c>
      <c r="G130" s="23">
        <v>4.56</v>
      </c>
      <c r="H130" s="23">
        <v>80</v>
      </c>
      <c r="I130" s="23">
        <v>100</v>
      </c>
      <c r="J130" s="155">
        <v>0.4</v>
      </c>
      <c r="K130" s="155">
        <v>1.46</v>
      </c>
      <c r="L130" s="155">
        <v>6.74</v>
      </c>
      <c r="M130" s="155">
        <v>4.56</v>
      </c>
      <c r="N130" s="155">
        <v>80</v>
      </c>
    </row>
    <row r="131" spans="1:14" ht="12.75">
      <c r="A131" s="157" t="s">
        <v>38</v>
      </c>
      <c r="B131" s="23"/>
      <c r="C131" s="23">
        <v>200</v>
      </c>
      <c r="D131" s="155">
        <v>0.6</v>
      </c>
      <c r="E131" s="23">
        <v>0.76</v>
      </c>
      <c r="F131" s="23">
        <v>0.1</v>
      </c>
      <c r="G131" s="23">
        <v>24.76</v>
      </c>
      <c r="H131" s="23">
        <v>105</v>
      </c>
      <c r="I131" s="154">
        <v>200</v>
      </c>
      <c r="J131" s="155">
        <v>0.6</v>
      </c>
      <c r="K131" s="161">
        <v>0.76</v>
      </c>
      <c r="L131" s="161">
        <v>0.1</v>
      </c>
      <c r="M131" s="161">
        <v>24.76</v>
      </c>
      <c r="N131" s="161">
        <v>105</v>
      </c>
    </row>
    <row r="132" spans="1:14" ht="12.75">
      <c r="A132" s="157" t="s">
        <v>218</v>
      </c>
      <c r="B132" s="23"/>
      <c r="C132" s="23">
        <v>100</v>
      </c>
      <c r="D132" s="155">
        <v>0.7</v>
      </c>
      <c r="E132" s="23">
        <v>11.2</v>
      </c>
      <c r="F132" s="23">
        <v>7</v>
      </c>
      <c r="G132" s="23">
        <v>20</v>
      </c>
      <c r="H132" s="23">
        <v>191</v>
      </c>
      <c r="I132" s="160">
        <v>100</v>
      </c>
      <c r="J132" s="161">
        <v>0.7</v>
      </c>
      <c r="K132" s="161">
        <v>11.2</v>
      </c>
      <c r="L132" s="161">
        <v>7</v>
      </c>
      <c r="M132" s="161">
        <v>20</v>
      </c>
      <c r="N132" s="161">
        <v>191</v>
      </c>
    </row>
    <row r="133" spans="1:14" s="35" customFormat="1" ht="12.75">
      <c r="A133" s="175" t="s">
        <v>148</v>
      </c>
      <c r="B133" s="22"/>
      <c r="C133" s="22"/>
      <c r="D133" s="176">
        <v>3.4</v>
      </c>
      <c r="E133" s="22">
        <v>35.59</v>
      </c>
      <c r="F133" s="22">
        <v>30.2</v>
      </c>
      <c r="G133" s="22">
        <v>70.93</v>
      </c>
      <c r="H133" s="22">
        <v>691.71</v>
      </c>
      <c r="I133" s="165"/>
      <c r="J133" s="166">
        <f>SUM(J129:J132)</f>
        <v>4</v>
      </c>
      <c r="K133" s="166">
        <f>SUM(K129:K132)</f>
        <v>42.980000000000004</v>
      </c>
      <c r="L133" s="166">
        <f>SUM(L129:L132)</f>
        <v>35.660000000000004</v>
      </c>
      <c r="M133" s="166">
        <f>SUM(M129:M132)</f>
        <v>78.13</v>
      </c>
      <c r="N133" s="166">
        <f>SUM(N129:N132)</f>
        <v>796.95</v>
      </c>
    </row>
    <row r="134" spans="1:14" s="35" customFormat="1" ht="12.75">
      <c r="A134" s="175"/>
      <c r="B134" s="22"/>
      <c r="C134" s="22"/>
      <c r="D134" s="176"/>
      <c r="E134" s="22"/>
      <c r="F134" s="22"/>
      <c r="G134" s="22"/>
      <c r="H134" s="22"/>
      <c r="I134" s="165"/>
      <c r="J134" s="166"/>
      <c r="K134" s="166"/>
      <c r="L134" s="166"/>
      <c r="M134" s="166"/>
      <c r="N134" s="166"/>
    </row>
    <row r="135" spans="1:14" ht="12.75">
      <c r="A135" s="22" t="s">
        <v>286</v>
      </c>
      <c r="B135" s="23"/>
      <c r="C135" s="23"/>
      <c r="D135" s="155"/>
      <c r="E135" s="23"/>
      <c r="F135" s="23"/>
      <c r="G135" s="23"/>
      <c r="H135" s="23"/>
      <c r="I135" s="157"/>
      <c r="J135" s="157"/>
      <c r="K135" s="157"/>
      <c r="L135" s="157"/>
      <c r="M135" s="157"/>
      <c r="N135" s="157"/>
    </row>
    <row r="136" spans="1:14" ht="12.75">
      <c r="A136" s="157" t="s">
        <v>219</v>
      </c>
      <c r="B136" s="23" t="s">
        <v>220</v>
      </c>
      <c r="C136" s="23">
        <v>200</v>
      </c>
      <c r="D136" s="155">
        <v>1.42</v>
      </c>
      <c r="E136" s="23">
        <v>11.46</v>
      </c>
      <c r="F136" s="23">
        <v>6.21</v>
      </c>
      <c r="G136" s="23">
        <v>47.3</v>
      </c>
      <c r="H136" s="23">
        <v>286.9</v>
      </c>
      <c r="I136" s="160">
        <v>250</v>
      </c>
      <c r="J136" s="161">
        <v>2.02</v>
      </c>
      <c r="K136" s="161">
        <v>14.33</v>
      </c>
      <c r="L136" s="161">
        <v>7.76</v>
      </c>
      <c r="M136" s="161">
        <v>59.125</v>
      </c>
      <c r="N136" s="161">
        <v>358.63</v>
      </c>
    </row>
    <row r="137" spans="1:14" ht="12.75">
      <c r="A137" s="157" t="s">
        <v>167</v>
      </c>
      <c r="B137" s="23" t="s">
        <v>168</v>
      </c>
      <c r="C137" s="23">
        <v>20</v>
      </c>
      <c r="D137" s="155">
        <v>0.15</v>
      </c>
      <c r="E137" s="23">
        <v>0.32</v>
      </c>
      <c r="F137" s="23">
        <v>11.55</v>
      </c>
      <c r="G137" s="23">
        <v>0.4</v>
      </c>
      <c r="H137" s="23">
        <v>106.81</v>
      </c>
      <c r="I137" s="160">
        <v>40</v>
      </c>
      <c r="J137" s="182">
        <v>0.15</v>
      </c>
      <c r="K137" s="182">
        <v>0.64</v>
      </c>
      <c r="L137" s="182">
        <v>23.19</v>
      </c>
      <c r="M137" s="182">
        <v>0.8</v>
      </c>
      <c r="N137" s="182">
        <v>213.62</v>
      </c>
    </row>
    <row r="138" spans="1:14" ht="12.75">
      <c r="A138" s="157" t="s">
        <v>38</v>
      </c>
      <c r="B138" s="23"/>
      <c r="C138" s="23">
        <v>200</v>
      </c>
      <c r="D138" s="155">
        <v>0.6</v>
      </c>
      <c r="E138" s="23">
        <v>0.76</v>
      </c>
      <c r="F138" s="23">
        <v>0.1</v>
      </c>
      <c r="G138" s="23">
        <v>24.76</v>
      </c>
      <c r="H138" s="23">
        <v>105</v>
      </c>
      <c r="I138" s="159">
        <v>200</v>
      </c>
      <c r="J138" s="161">
        <v>0.6</v>
      </c>
      <c r="K138" s="161">
        <v>0.76</v>
      </c>
      <c r="L138" s="161">
        <v>0.1</v>
      </c>
      <c r="M138" s="161">
        <v>24.76</v>
      </c>
      <c r="N138" s="161">
        <v>105</v>
      </c>
    </row>
    <row r="139" spans="1:14" ht="12.75">
      <c r="A139" s="157" t="s">
        <v>147</v>
      </c>
      <c r="B139" s="23"/>
      <c r="C139" s="23">
        <v>100</v>
      </c>
      <c r="D139" s="155">
        <v>0.43</v>
      </c>
      <c r="E139" s="23">
        <v>1.52</v>
      </c>
      <c r="F139" s="23">
        <v>0.6</v>
      </c>
      <c r="G139" s="23">
        <v>27.88</v>
      </c>
      <c r="H139" s="23">
        <v>112</v>
      </c>
      <c r="I139" s="160">
        <v>100</v>
      </c>
      <c r="J139" s="161">
        <v>0.43</v>
      </c>
      <c r="K139" s="161">
        <v>1.52</v>
      </c>
      <c r="L139" s="161">
        <v>0.6</v>
      </c>
      <c r="M139" s="161">
        <v>27.88</v>
      </c>
      <c r="N139" s="161">
        <v>112</v>
      </c>
    </row>
    <row r="140" spans="1:14" ht="12.75">
      <c r="A140" s="157" t="s">
        <v>221</v>
      </c>
      <c r="B140" s="23"/>
      <c r="C140" s="23">
        <v>50</v>
      </c>
      <c r="D140" s="155">
        <v>0.8</v>
      </c>
      <c r="E140" s="23">
        <v>1.9</v>
      </c>
      <c r="F140" s="23">
        <v>0.25</v>
      </c>
      <c r="G140" s="23">
        <v>20</v>
      </c>
      <c r="H140" s="23">
        <v>113.5</v>
      </c>
      <c r="I140" s="159">
        <v>50</v>
      </c>
      <c r="J140" s="161">
        <v>0.8</v>
      </c>
      <c r="K140" s="161">
        <v>1.9</v>
      </c>
      <c r="L140" s="161">
        <v>0.25</v>
      </c>
      <c r="M140" s="161">
        <v>20</v>
      </c>
      <c r="N140" s="161">
        <v>113.5</v>
      </c>
    </row>
    <row r="141" spans="1:14" s="35" customFormat="1" ht="12.75">
      <c r="A141" s="175" t="s">
        <v>148</v>
      </c>
      <c r="B141" s="22"/>
      <c r="C141" s="22"/>
      <c r="D141" s="176">
        <v>3.4</v>
      </c>
      <c r="E141" s="22">
        <v>15.96</v>
      </c>
      <c r="F141" s="22">
        <v>18.71</v>
      </c>
      <c r="G141" s="22">
        <v>120.34</v>
      </c>
      <c r="H141" s="22">
        <v>724.21</v>
      </c>
      <c r="I141" s="164"/>
      <c r="J141" s="169">
        <f>SUM(J136:J140)</f>
        <v>4</v>
      </c>
      <c r="K141" s="169">
        <f>SUM(K136:K139)</f>
        <v>17.25</v>
      </c>
      <c r="L141" s="169">
        <f>SUM(L136:L139)</f>
        <v>31.650000000000006</v>
      </c>
      <c r="M141" s="169">
        <f>SUM(M136:M139)</f>
        <v>112.565</v>
      </c>
      <c r="N141" s="169">
        <f>SUM(N136:N139)</f>
        <v>789.25</v>
      </c>
    </row>
    <row r="142" spans="1:14" s="35" customFormat="1" ht="12.75">
      <c r="A142" s="175"/>
      <c r="B142" s="22"/>
      <c r="C142" s="22"/>
      <c r="D142" s="176"/>
      <c r="E142" s="22"/>
      <c r="F142" s="22"/>
      <c r="G142" s="22"/>
      <c r="H142" s="22"/>
      <c r="I142" s="164"/>
      <c r="J142" s="169"/>
      <c r="K142" s="169"/>
      <c r="L142" s="169"/>
      <c r="M142" s="169"/>
      <c r="N142" s="169"/>
    </row>
    <row r="143" spans="1:14" ht="12.75">
      <c r="A143" s="22" t="s">
        <v>287</v>
      </c>
      <c r="B143" s="23"/>
      <c r="C143" s="23"/>
      <c r="D143" s="155"/>
      <c r="E143" s="23"/>
      <c r="F143" s="23"/>
      <c r="G143" s="23"/>
      <c r="H143" s="23"/>
      <c r="I143" s="157"/>
      <c r="J143" s="157"/>
      <c r="K143" s="157"/>
      <c r="L143" s="157"/>
      <c r="M143" s="157"/>
      <c r="N143" s="157"/>
    </row>
    <row r="144" spans="1:14" ht="12.75">
      <c r="A144" s="157" t="s">
        <v>222</v>
      </c>
      <c r="B144" s="23" t="s">
        <v>223</v>
      </c>
      <c r="C144" s="23">
        <v>100</v>
      </c>
      <c r="D144" s="155">
        <v>1.82</v>
      </c>
      <c r="E144" s="23">
        <v>24.12</v>
      </c>
      <c r="F144" s="23">
        <v>19.18</v>
      </c>
      <c r="G144" s="23">
        <v>0.68</v>
      </c>
      <c r="H144" s="23">
        <v>271.77</v>
      </c>
      <c r="I144" s="154">
        <v>150</v>
      </c>
      <c r="J144" s="155">
        <v>2.42</v>
      </c>
      <c r="K144" s="155">
        <v>36.18</v>
      </c>
      <c r="L144" s="155">
        <v>28.77</v>
      </c>
      <c r="M144" s="155">
        <v>1.02</v>
      </c>
      <c r="N144" s="155">
        <v>407.67</v>
      </c>
    </row>
    <row r="145" spans="1:14" ht="12.75">
      <c r="A145" s="157" t="s">
        <v>224</v>
      </c>
      <c r="B145" s="23"/>
      <c r="C145" s="23">
        <v>30</v>
      </c>
      <c r="D145" s="155">
        <v>0.15</v>
      </c>
      <c r="E145" s="23">
        <v>1.17</v>
      </c>
      <c r="F145" s="23">
        <v>0.15</v>
      </c>
      <c r="G145" s="23">
        <v>7.11</v>
      </c>
      <c r="H145" s="23">
        <v>33</v>
      </c>
      <c r="I145" s="154">
        <v>30</v>
      </c>
      <c r="J145" s="155">
        <v>0.15</v>
      </c>
      <c r="K145" s="155">
        <v>1.17</v>
      </c>
      <c r="L145" s="155">
        <v>0.15</v>
      </c>
      <c r="M145" s="155">
        <v>7.11</v>
      </c>
      <c r="N145" s="155">
        <v>33</v>
      </c>
    </row>
    <row r="146" spans="1:14" ht="12.75">
      <c r="A146" s="157" t="s">
        <v>225</v>
      </c>
      <c r="B146" s="23" t="s">
        <v>226</v>
      </c>
      <c r="C146" s="23">
        <v>100</v>
      </c>
      <c r="D146" s="155">
        <v>0.4</v>
      </c>
      <c r="E146" s="23">
        <v>2.69</v>
      </c>
      <c r="F146" s="23">
        <v>11.85</v>
      </c>
      <c r="G146" s="23">
        <v>17.02</v>
      </c>
      <c r="H146" s="23">
        <v>178.16</v>
      </c>
      <c r="I146" s="154">
        <v>100</v>
      </c>
      <c r="J146" s="155">
        <v>0.4</v>
      </c>
      <c r="K146" s="155">
        <v>2.69</v>
      </c>
      <c r="L146" s="155">
        <v>11.85</v>
      </c>
      <c r="M146" s="155">
        <v>17.02</v>
      </c>
      <c r="N146" s="155">
        <v>178.16</v>
      </c>
    </row>
    <row r="147" spans="1:14" ht="12.75">
      <c r="A147" s="157" t="s">
        <v>147</v>
      </c>
      <c r="B147" s="23"/>
      <c r="C147" s="23">
        <v>100</v>
      </c>
      <c r="D147" s="155">
        <v>0.43</v>
      </c>
      <c r="E147" s="23">
        <v>1.52</v>
      </c>
      <c r="F147" s="23">
        <v>0.6</v>
      </c>
      <c r="G147" s="23">
        <v>27.88</v>
      </c>
      <c r="H147" s="23">
        <v>112</v>
      </c>
      <c r="I147" s="160">
        <v>100</v>
      </c>
      <c r="J147" s="161">
        <v>0.43</v>
      </c>
      <c r="K147" s="161">
        <v>1.52</v>
      </c>
      <c r="L147" s="161">
        <v>0.6</v>
      </c>
      <c r="M147" s="161">
        <v>27.88</v>
      </c>
      <c r="N147" s="161">
        <v>112</v>
      </c>
    </row>
    <row r="148" spans="1:14" ht="12.75">
      <c r="A148" s="157" t="s">
        <v>38</v>
      </c>
      <c r="B148" s="23"/>
      <c r="C148" s="23">
        <v>200</v>
      </c>
      <c r="D148" s="155">
        <v>0.6</v>
      </c>
      <c r="E148" s="23">
        <v>0.76</v>
      </c>
      <c r="F148" s="23">
        <v>0.1</v>
      </c>
      <c r="G148" s="23">
        <v>24.76</v>
      </c>
      <c r="H148" s="23">
        <v>105</v>
      </c>
      <c r="I148" s="159">
        <v>200</v>
      </c>
      <c r="J148" s="161">
        <v>0.6</v>
      </c>
      <c r="K148" s="161">
        <v>0.76</v>
      </c>
      <c r="L148" s="161">
        <v>0.1</v>
      </c>
      <c r="M148" s="161">
        <v>24.76</v>
      </c>
      <c r="N148" s="161">
        <v>105</v>
      </c>
    </row>
    <row r="149" spans="1:14" s="35" customFormat="1" ht="12.75">
      <c r="A149" s="175" t="s">
        <v>148</v>
      </c>
      <c r="B149" s="22"/>
      <c r="C149" s="22"/>
      <c r="D149" s="176">
        <v>3.4</v>
      </c>
      <c r="E149" s="22">
        <v>30.26</v>
      </c>
      <c r="F149" s="22">
        <v>31.88</v>
      </c>
      <c r="G149" s="22">
        <v>77.45</v>
      </c>
      <c r="H149" s="22">
        <v>699.93</v>
      </c>
      <c r="I149" s="165"/>
      <c r="J149" s="166">
        <f>SUM(J144:J148)</f>
        <v>4</v>
      </c>
      <c r="K149" s="166">
        <f>SUM(K144:K148)</f>
        <v>42.32</v>
      </c>
      <c r="L149" s="166">
        <f>SUM(L144:L148)</f>
        <v>41.47</v>
      </c>
      <c r="M149" s="166">
        <f>SUM(M144:M148)</f>
        <v>77.79</v>
      </c>
      <c r="N149" s="166">
        <f>SUM(N144:N148)</f>
        <v>835.83</v>
      </c>
    </row>
    <row r="150" spans="1:14" s="35" customFormat="1" ht="12.75">
      <c r="A150" s="88"/>
      <c r="B150" s="185"/>
      <c r="C150" s="185"/>
      <c r="D150" s="186"/>
      <c r="E150" s="185"/>
      <c r="F150" s="185"/>
      <c r="G150" s="185"/>
      <c r="H150" s="185"/>
      <c r="I150" s="187"/>
      <c r="J150" s="188"/>
      <c r="K150" s="183"/>
      <c r="L150" s="166"/>
      <c r="M150" s="166"/>
      <c r="N150" s="166"/>
    </row>
    <row r="151" spans="1:14" s="35" customFormat="1" ht="12.75">
      <c r="A151" s="88" t="s">
        <v>274</v>
      </c>
      <c r="B151" s="185"/>
      <c r="C151" s="185"/>
      <c r="D151" s="186"/>
      <c r="E151" s="185"/>
      <c r="F151" s="185"/>
      <c r="G151" s="185"/>
      <c r="H151" s="185"/>
      <c r="I151" s="187"/>
      <c r="J151" s="188"/>
      <c r="K151" s="183"/>
      <c r="L151" s="166"/>
      <c r="M151" s="166"/>
      <c r="N151" s="166"/>
    </row>
    <row r="152" spans="1:14" s="35" customFormat="1" ht="57" customHeight="1">
      <c r="A152" s="88"/>
      <c r="B152" s="185"/>
      <c r="C152" s="185"/>
      <c r="D152" s="186"/>
      <c r="E152" s="185"/>
      <c r="F152" s="185"/>
      <c r="G152" s="185"/>
      <c r="H152" s="185"/>
      <c r="I152" s="187"/>
      <c r="J152" s="188"/>
      <c r="K152" s="183"/>
      <c r="L152" s="166"/>
      <c r="M152" s="166"/>
      <c r="N152" s="166"/>
    </row>
    <row r="153" spans="1:14" s="35" customFormat="1" ht="36.75" customHeight="1">
      <c r="A153" s="88"/>
      <c r="B153" s="185"/>
      <c r="C153" s="185"/>
      <c r="D153" s="186"/>
      <c r="E153" s="185"/>
      <c r="F153" s="185"/>
      <c r="G153" s="185"/>
      <c r="H153" s="185"/>
      <c r="I153" s="187"/>
      <c r="J153" s="188"/>
      <c r="K153" s="183"/>
      <c r="L153" s="166"/>
      <c r="M153" s="166"/>
      <c r="N153" s="166"/>
    </row>
    <row r="154" spans="1:14" s="35" customFormat="1" ht="12.75">
      <c r="A154" s="35" t="s">
        <v>272</v>
      </c>
      <c r="C154" s="88"/>
      <c r="D154" s="88"/>
      <c r="E154" s="88"/>
      <c r="F154" s="88"/>
      <c r="G154" s="88"/>
      <c r="H154" s="88"/>
      <c r="I154" s="88"/>
      <c r="J154" s="188"/>
      <c r="K154" s="183"/>
      <c r="L154" s="166"/>
      <c r="M154" s="166"/>
      <c r="N154" s="166"/>
    </row>
    <row r="155" spans="3:14" s="35" customFormat="1" ht="12.75">
      <c r="C155" s="88"/>
      <c r="D155" s="88"/>
      <c r="E155" s="88"/>
      <c r="F155" s="88"/>
      <c r="G155" s="88"/>
      <c r="H155" s="88"/>
      <c r="I155" s="88"/>
      <c r="J155" s="188"/>
      <c r="K155" s="183"/>
      <c r="L155" s="166"/>
      <c r="M155" s="166"/>
      <c r="N155" s="166"/>
    </row>
    <row r="156" spans="3:14" s="35" customFormat="1" ht="12.75">
      <c r="C156" s="88"/>
      <c r="D156" s="88" t="s">
        <v>273</v>
      </c>
      <c r="E156" s="88"/>
      <c r="F156" s="88"/>
      <c r="G156" s="88"/>
      <c r="H156" s="88"/>
      <c r="I156" s="88"/>
      <c r="J156" s="188"/>
      <c r="K156" s="183"/>
      <c r="L156" s="166"/>
      <c r="M156" s="166"/>
      <c r="N156" s="166"/>
    </row>
    <row r="157" spans="1:14" s="35" customFormat="1" ht="12.75">
      <c r="A157" s="88"/>
      <c r="B157" s="185"/>
      <c r="C157" s="185"/>
      <c r="D157" s="186"/>
      <c r="E157" s="185"/>
      <c r="F157" s="185"/>
      <c r="G157" s="185"/>
      <c r="H157" s="185"/>
      <c r="I157" s="187"/>
      <c r="J157" s="188"/>
      <c r="K157" s="183"/>
      <c r="L157" s="166"/>
      <c r="M157" s="166"/>
      <c r="N157" s="166"/>
    </row>
    <row r="158" spans="1:14" ht="12.75">
      <c r="A158" s="22" t="s">
        <v>278</v>
      </c>
      <c r="B158" s="23"/>
      <c r="C158" s="22" t="s">
        <v>271</v>
      </c>
      <c r="D158" s="22" t="s">
        <v>4</v>
      </c>
      <c r="E158" s="22" t="s">
        <v>135</v>
      </c>
      <c r="F158" s="22" t="s">
        <v>136</v>
      </c>
      <c r="G158" s="22" t="s">
        <v>270</v>
      </c>
      <c r="H158" s="22" t="s">
        <v>137</v>
      </c>
      <c r="I158" s="177" t="s">
        <v>134</v>
      </c>
      <c r="J158" s="178" t="s">
        <v>4</v>
      </c>
      <c r="K158" s="157"/>
      <c r="L158" s="157"/>
      <c r="M158" s="157"/>
      <c r="N158" s="157"/>
    </row>
    <row r="159" spans="1:14" ht="12.75">
      <c r="A159" s="223"/>
      <c r="B159" s="23"/>
      <c r="C159" s="13" t="s">
        <v>3</v>
      </c>
      <c r="D159" s="13"/>
      <c r="E159" s="13"/>
      <c r="F159" s="13"/>
      <c r="G159" s="13"/>
      <c r="H159" s="13"/>
      <c r="I159" s="195" t="s">
        <v>12</v>
      </c>
      <c r="J159" s="196"/>
      <c r="K159" s="157"/>
      <c r="L159" s="157"/>
      <c r="M159" s="157"/>
      <c r="N159" s="157"/>
    </row>
    <row r="160" spans="1:25" ht="12.75">
      <c r="A160" s="158"/>
      <c r="B160" s="23"/>
      <c r="C160" s="23"/>
      <c r="D160" s="155"/>
      <c r="E160" s="23"/>
      <c r="F160" s="23"/>
      <c r="G160" s="23"/>
      <c r="H160" s="23"/>
      <c r="I160" s="154"/>
      <c r="J160" s="155"/>
      <c r="K160" s="155">
        <v>21.16</v>
      </c>
      <c r="L160" s="155">
        <v>19.56</v>
      </c>
      <c r="M160" s="155">
        <v>3.02</v>
      </c>
      <c r="N160" s="155">
        <v>270.05</v>
      </c>
      <c r="P160" s="158" t="s">
        <v>242</v>
      </c>
      <c r="Q160" s="23" t="s">
        <v>228</v>
      </c>
      <c r="R160" s="23" t="s">
        <v>244</v>
      </c>
      <c r="S160" s="155">
        <v>1.75</v>
      </c>
      <c r="T160" s="23">
        <v>15.87</v>
      </c>
      <c r="U160" s="23">
        <v>14.67</v>
      </c>
      <c r="V160" s="23">
        <v>2.26</v>
      </c>
      <c r="W160" s="23">
        <v>202.54</v>
      </c>
      <c r="X160" s="154" t="s">
        <v>249</v>
      </c>
      <c r="Y160" s="155">
        <v>2.35</v>
      </c>
    </row>
    <row r="161" spans="1:25" ht="12.75">
      <c r="A161" s="173"/>
      <c r="B161" s="23"/>
      <c r="C161" s="23"/>
      <c r="D161" s="155"/>
      <c r="E161" s="23"/>
      <c r="F161" s="23"/>
      <c r="G161" s="23"/>
      <c r="H161" s="23"/>
      <c r="I161" s="167"/>
      <c r="J161" s="155"/>
      <c r="K161" s="155">
        <v>0.71</v>
      </c>
      <c r="L161" s="155">
        <v>5.21</v>
      </c>
      <c r="M161" s="155">
        <v>2.85</v>
      </c>
      <c r="N161" s="155">
        <v>60.86</v>
      </c>
      <c r="P161" s="173" t="s">
        <v>152</v>
      </c>
      <c r="Q161" s="23" t="s">
        <v>153</v>
      </c>
      <c r="R161" s="23">
        <v>20</v>
      </c>
      <c r="S161" s="155">
        <v>0.15</v>
      </c>
      <c r="T161" s="23">
        <v>0.71</v>
      </c>
      <c r="U161" s="23">
        <v>5.21</v>
      </c>
      <c r="V161" s="23">
        <v>2.85</v>
      </c>
      <c r="W161" s="23">
        <v>60.86</v>
      </c>
      <c r="X161" s="167" t="s">
        <v>154</v>
      </c>
      <c r="Y161" s="155">
        <v>0.15</v>
      </c>
    </row>
    <row r="162" spans="1:25" ht="12.75">
      <c r="A162" s="158"/>
      <c r="B162" s="23"/>
      <c r="C162" s="23"/>
      <c r="D162" s="155"/>
      <c r="E162" s="23"/>
      <c r="F162" s="23"/>
      <c r="G162" s="23"/>
      <c r="H162" s="23"/>
      <c r="I162" s="160"/>
      <c r="J162" s="161"/>
      <c r="K162" s="161">
        <v>1.48</v>
      </c>
      <c r="L162" s="161">
        <v>0.26</v>
      </c>
      <c r="M162" s="161">
        <v>10.26</v>
      </c>
      <c r="N162" s="161">
        <v>43.4</v>
      </c>
      <c r="P162" s="158" t="s">
        <v>245</v>
      </c>
      <c r="Q162" s="23" t="s">
        <v>142</v>
      </c>
      <c r="R162" s="23">
        <v>100</v>
      </c>
      <c r="S162" s="155">
        <v>0.3</v>
      </c>
      <c r="T162" s="23">
        <v>1.48</v>
      </c>
      <c r="U162" s="23">
        <v>0.26</v>
      </c>
      <c r="V162" s="23">
        <v>10.26</v>
      </c>
      <c r="W162" s="23">
        <v>43.4</v>
      </c>
      <c r="X162" s="160">
        <v>100</v>
      </c>
      <c r="Y162" s="161">
        <v>0.3</v>
      </c>
    </row>
    <row r="163" spans="1:25" ht="12.75">
      <c r="A163" s="162"/>
      <c r="B163" s="23"/>
      <c r="C163" s="23"/>
      <c r="D163" s="155"/>
      <c r="E163" s="23"/>
      <c r="F163" s="23"/>
      <c r="G163" s="23"/>
      <c r="H163" s="23"/>
      <c r="I163" s="160"/>
      <c r="J163" s="161"/>
      <c r="K163" s="161">
        <v>4.54</v>
      </c>
      <c r="L163" s="161">
        <v>4.11</v>
      </c>
      <c r="M163" s="161">
        <v>24.95</v>
      </c>
      <c r="N163" s="161">
        <v>152.16</v>
      </c>
      <c r="P163" s="162" t="s">
        <v>38</v>
      </c>
      <c r="Q163" s="23" t="s">
        <v>144</v>
      </c>
      <c r="R163" s="23">
        <v>200</v>
      </c>
      <c r="S163" s="155">
        <v>0.6</v>
      </c>
      <c r="T163" s="23">
        <v>4.54</v>
      </c>
      <c r="U163" s="23">
        <v>4.11</v>
      </c>
      <c r="V163" s="23">
        <v>24.95</v>
      </c>
      <c r="W163" s="23">
        <v>152.16</v>
      </c>
      <c r="X163" s="160">
        <v>200</v>
      </c>
      <c r="Y163" s="161">
        <v>0.6</v>
      </c>
    </row>
    <row r="164" spans="1:25" ht="12.75">
      <c r="A164" s="157"/>
      <c r="B164" s="23"/>
      <c r="C164" s="23"/>
      <c r="D164" s="155"/>
      <c r="E164" s="23"/>
      <c r="F164" s="23"/>
      <c r="G164" s="23"/>
      <c r="H164" s="23"/>
      <c r="I164" s="23"/>
      <c r="J164" s="155"/>
      <c r="K164" s="155">
        <v>2.34</v>
      </c>
      <c r="L164" s="155">
        <v>4.96</v>
      </c>
      <c r="M164" s="155">
        <v>8.22</v>
      </c>
      <c r="N164" s="155">
        <v>80.35</v>
      </c>
      <c r="P164" s="157" t="s">
        <v>147</v>
      </c>
      <c r="Q164" s="23" t="s">
        <v>230</v>
      </c>
      <c r="R164" s="23">
        <v>150</v>
      </c>
      <c r="S164" s="155">
        <v>0.6</v>
      </c>
      <c r="T164" s="23">
        <v>2.34</v>
      </c>
      <c r="U164" s="23">
        <v>4.96</v>
      </c>
      <c r="V164" s="23">
        <v>8.22</v>
      </c>
      <c r="W164" s="23">
        <v>80.35</v>
      </c>
      <c r="X164" s="23">
        <v>150</v>
      </c>
      <c r="Y164" s="155">
        <v>0.6</v>
      </c>
    </row>
    <row r="165" spans="1:25" s="35" customFormat="1" ht="12.75">
      <c r="A165" s="175"/>
      <c r="B165" s="22"/>
      <c r="C165" s="22"/>
      <c r="D165" s="176"/>
      <c r="E165" s="22"/>
      <c r="F165" s="22"/>
      <c r="G165" s="22"/>
      <c r="H165" s="22"/>
      <c r="I165" s="160"/>
      <c r="J165" s="166"/>
      <c r="K165" s="166">
        <f>SUM(K158:K164)</f>
        <v>30.23</v>
      </c>
      <c r="L165" s="166">
        <f>SUM(L158:L164)</f>
        <v>34.1</v>
      </c>
      <c r="M165" s="166">
        <f>SUM(M158:M164)</f>
        <v>49.3</v>
      </c>
      <c r="N165" s="166">
        <f>SUM(N158:N164)</f>
        <v>606.82</v>
      </c>
      <c r="P165" s="175" t="s">
        <v>148</v>
      </c>
      <c r="Q165" s="22"/>
      <c r="R165" s="22"/>
      <c r="S165" s="176">
        <v>3.4</v>
      </c>
      <c r="T165" s="22">
        <v>32.1</v>
      </c>
      <c r="U165" s="22">
        <v>34.41</v>
      </c>
      <c r="V165" s="22">
        <v>73.775</v>
      </c>
      <c r="W165" s="22">
        <v>717.81</v>
      </c>
      <c r="X165" s="160"/>
      <c r="Y165" s="166">
        <f>SUM(Y158:Y164)</f>
        <v>4</v>
      </c>
    </row>
    <row r="166" spans="1:14" s="35" customFormat="1" ht="12.75">
      <c r="A166" s="175"/>
      <c r="B166" s="22"/>
      <c r="C166" s="22"/>
      <c r="D166" s="176"/>
      <c r="E166" s="22"/>
      <c r="F166" s="22"/>
      <c r="G166" s="22"/>
      <c r="H166" s="22"/>
      <c r="I166" s="160"/>
      <c r="J166" s="166"/>
      <c r="K166" s="166"/>
      <c r="L166" s="166"/>
      <c r="M166" s="166"/>
      <c r="N166" s="166"/>
    </row>
    <row r="167" spans="1:14" ht="12.75">
      <c r="A167" s="22" t="s">
        <v>279</v>
      </c>
      <c r="B167" s="23"/>
      <c r="C167" s="23"/>
      <c r="D167" s="155"/>
      <c r="E167" s="23"/>
      <c r="F167" s="23"/>
      <c r="G167" s="23"/>
      <c r="H167" s="23"/>
      <c r="I167" s="165"/>
      <c r="J167" s="166"/>
      <c r="K167" s="166"/>
      <c r="L167" s="166"/>
      <c r="M167" s="166"/>
      <c r="N167" s="166"/>
    </row>
    <row r="168" spans="1:14" ht="12.75">
      <c r="A168" s="158" t="s">
        <v>231</v>
      </c>
      <c r="B168" s="159" t="s">
        <v>232</v>
      </c>
      <c r="C168" s="160">
        <v>75</v>
      </c>
      <c r="D168" s="161">
        <v>1.55</v>
      </c>
      <c r="E168" s="161">
        <v>18.39</v>
      </c>
      <c r="F168" s="161">
        <v>10.85</v>
      </c>
      <c r="G168" s="161">
        <v>5.38</v>
      </c>
      <c r="H168" s="161">
        <v>191.64</v>
      </c>
      <c r="I168" s="160">
        <v>100</v>
      </c>
      <c r="J168" s="161">
        <v>2.15</v>
      </c>
      <c r="K168" s="161">
        <v>24.52</v>
      </c>
      <c r="L168" s="161">
        <v>14.46</v>
      </c>
      <c r="M168" s="161">
        <v>7.17</v>
      </c>
      <c r="N168" s="161">
        <v>255.52</v>
      </c>
    </row>
    <row r="169" spans="1:14" ht="12.75">
      <c r="A169" s="152" t="s">
        <v>152</v>
      </c>
      <c r="B169" s="153" t="s">
        <v>153</v>
      </c>
      <c r="C169" s="167" t="s">
        <v>154</v>
      </c>
      <c r="D169" s="155">
        <v>0.15</v>
      </c>
      <c r="E169" s="155">
        <v>0.71</v>
      </c>
      <c r="F169" s="155">
        <v>5.21</v>
      </c>
      <c r="G169" s="155">
        <v>2.85</v>
      </c>
      <c r="H169" s="155">
        <v>60.86</v>
      </c>
      <c r="I169" s="167" t="s">
        <v>247</v>
      </c>
      <c r="J169" s="155">
        <v>0.15</v>
      </c>
      <c r="K169" s="155">
        <v>0.95</v>
      </c>
      <c r="L169" s="155">
        <v>6.95</v>
      </c>
      <c r="M169" s="155">
        <v>3.8</v>
      </c>
      <c r="N169" s="155">
        <v>81.14</v>
      </c>
    </row>
    <row r="170" spans="1:14" ht="12.75">
      <c r="A170" s="157" t="s">
        <v>171</v>
      </c>
      <c r="B170" s="23" t="s">
        <v>172</v>
      </c>
      <c r="C170" s="23">
        <v>75</v>
      </c>
      <c r="D170" s="155">
        <v>0.15</v>
      </c>
      <c r="E170" s="155">
        <v>1.72</v>
      </c>
      <c r="F170" s="155">
        <v>0.35</v>
      </c>
      <c r="G170" s="155">
        <v>12.77</v>
      </c>
      <c r="H170" s="155">
        <v>60.45</v>
      </c>
      <c r="I170" s="23">
        <v>75</v>
      </c>
      <c r="J170" s="155">
        <v>0.15</v>
      </c>
      <c r="K170" s="155">
        <v>1.72</v>
      </c>
      <c r="L170" s="155">
        <v>0.35</v>
      </c>
      <c r="M170" s="155">
        <v>12.77</v>
      </c>
      <c r="N170" s="155">
        <v>60.45</v>
      </c>
    </row>
    <row r="171" spans="1:14" ht="12.75">
      <c r="A171" s="162" t="s">
        <v>233</v>
      </c>
      <c r="B171" s="159" t="s">
        <v>234</v>
      </c>
      <c r="C171" s="159">
        <v>100</v>
      </c>
      <c r="D171" s="161">
        <v>0.35</v>
      </c>
      <c r="E171" s="161">
        <v>1.17</v>
      </c>
      <c r="F171" s="161">
        <v>0.2</v>
      </c>
      <c r="G171" s="161">
        <v>6.18</v>
      </c>
      <c r="H171" s="161">
        <v>24.84</v>
      </c>
      <c r="I171" s="159">
        <v>100</v>
      </c>
      <c r="J171" s="161">
        <v>0.35</v>
      </c>
      <c r="K171" s="161">
        <v>1.17</v>
      </c>
      <c r="L171" s="161">
        <v>0.2</v>
      </c>
      <c r="M171" s="161">
        <v>6.18</v>
      </c>
      <c r="N171" s="161">
        <v>24.84</v>
      </c>
    </row>
    <row r="172" spans="1:14" ht="12.75">
      <c r="A172" s="162" t="s">
        <v>38</v>
      </c>
      <c r="B172" s="159"/>
      <c r="C172" s="159">
        <v>200</v>
      </c>
      <c r="D172" s="161">
        <v>0.6</v>
      </c>
      <c r="E172" s="161">
        <v>0.76</v>
      </c>
      <c r="F172" s="161">
        <v>0.1</v>
      </c>
      <c r="G172" s="161">
        <v>24.76</v>
      </c>
      <c r="H172" s="161">
        <v>105</v>
      </c>
      <c r="I172" s="159">
        <v>200</v>
      </c>
      <c r="J172" s="161">
        <v>0.6</v>
      </c>
      <c r="K172" s="161">
        <v>0.76</v>
      </c>
      <c r="L172" s="161">
        <v>0.1</v>
      </c>
      <c r="M172" s="161">
        <v>24.76</v>
      </c>
      <c r="N172" s="161">
        <v>105</v>
      </c>
    </row>
    <row r="173" spans="1:14" ht="12.75">
      <c r="A173" s="162" t="s">
        <v>147</v>
      </c>
      <c r="B173" s="159"/>
      <c r="C173" s="160">
        <v>150</v>
      </c>
      <c r="D173" s="161">
        <v>0.6</v>
      </c>
      <c r="E173" s="161">
        <v>2.28</v>
      </c>
      <c r="F173" s="161">
        <v>0.9</v>
      </c>
      <c r="G173" s="161">
        <v>41.82</v>
      </c>
      <c r="H173" s="161">
        <v>168</v>
      </c>
      <c r="I173" s="160">
        <v>200</v>
      </c>
      <c r="J173" s="161">
        <v>0.6</v>
      </c>
      <c r="K173" s="161">
        <v>3.04</v>
      </c>
      <c r="L173" s="161">
        <v>1.2</v>
      </c>
      <c r="M173" s="161">
        <v>55.76</v>
      </c>
      <c r="N173" s="161">
        <v>224</v>
      </c>
    </row>
    <row r="174" spans="1:14" ht="12.75">
      <c r="A174" s="168" t="s">
        <v>148</v>
      </c>
      <c r="B174" s="164"/>
      <c r="C174" s="164"/>
      <c r="D174" s="169">
        <f>SUM(D168:D173)</f>
        <v>3.4</v>
      </c>
      <c r="E174" s="169">
        <f>SUM(E168:E173)</f>
        <v>25.030000000000005</v>
      </c>
      <c r="F174" s="169">
        <f>SUM(F168:F173)</f>
        <v>17.61</v>
      </c>
      <c r="G174" s="169">
        <f>SUM(G168:G173)</f>
        <v>93.75999999999999</v>
      </c>
      <c r="H174" s="169">
        <f>SUM(H168:H173)</f>
        <v>610.79</v>
      </c>
      <c r="I174" s="164"/>
      <c r="J174" s="169">
        <f>SUM(J168:J173)</f>
        <v>4</v>
      </c>
      <c r="K174" s="169">
        <f>SUM(K168:K173)</f>
        <v>32.160000000000004</v>
      </c>
      <c r="L174" s="169">
        <f>SUM(L168:L173)</f>
        <v>23.26</v>
      </c>
      <c r="M174" s="169">
        <f>SUM(M168:M173)</f>
        <v>110.44</v>
      </c>
      <c r="N174" s="169">
        <f>SUM(N168:N173)</f>
        <v>750.95</v>
      </c>
    </row>
    <row r="175" spans="1:14" ht="12.75">
      <c r="A175" s="168"/>
      <c r="B175" s="164"/>
      <c r="C175" s="164"/>
      <c r="D175" s="169"/>
      <c r="E175" s="169"/>
      <c r="F175" s="169"/>
      <c r="G175" s="169"/>
      <c r="H175" s="169"/>
      <c r="I175" s="164"/>
      <c r="J175" s="169"/>
      <c r="K175" s="169"/>
      <c r="L175" s="169"/>
      <c r="M175" s="169"/>
      <c r="N175" s="169"/>
    </row>
    <row r="176" spans="1:14" ht="12.75">
      <c r="A176" s="22" t="s">
        <v>280</v>
      </c>
      <c r="B176" s="23"/>
      <c r="C176" s="23"/>
      <c r="D176" s="155"/>
      <c r="E176" s="23"/>
      <c r="F176" s="23"/>
      <c r="G176" s="23"/>
      <c r="H176" s="23"/>
      <c r="I176" s="157"/>
      <c r="J176" s="157"/>
      <c r="K176" s="157"/>
      <c r="L176" s="157"/>
      <c r="M176" s="157"/>
      <c r="N176" s="157"/>
    </row>
    <row r="177" spans="1:14" ht="12.75">
      <c r="A177" s="152" t="s">
        <v>235</v>
      </c>
      <c r="B177" s="153" t="s">
        <v>236</v>
      </c>
      <c r="C177" s="160">
        <v>50</v>
      </c>
      <c r="D177" s="161">
        <v>1.5</v>
      </c>
      <c r="E177" s="161">
        <v>11.24</v>
      </c>
      <c r="F177" s="161">
        <v>12.59</v>
      </c>
      <c r="G177" s="161">
        <v>2.25</v>
      </c>
      <c r="H177" s="161">
        <v>166.32</v>
      </c>
      <c r="I177" s="160">
        <v>60</v>
      </c>
      <c r="J177" s="161">
        <v>2</v>
      </c>
      <c r="K177" s="161">
        <v>13.49</v>
      </c>
      <c r="L177" s="161">
        <v>15.11</v>
      </c>
      <c r="M177" s="161">
        <v>2.7</v>
      </c>
      <c r="N177" s="161">
        <v>199.58</v>
      </c>
    </row>
    <row r="178" spans="1:14" ht="12.75">
      <c r="A178" s="173" t="s">
        <v>152</v>
      </c>
      <c r="B178" s="174" t="s">
        <v>153</v>
      </c>
      <c r="C178" s="170" t="s">
        <v>161</v>
      </c>
      <c r="D178" s="161">
        <v>0.15</v>
      </c>
      <c r="E178" s="161">
        <v>0.47</v>
      </c>
      <c r="F178" s="161">
        <v>3.48</v>
      </c>
      <c r="G178" s="161">
        <v>1.9</v>
      </c>
      <c r="H178" s="161">
        <v>40.57</v>
      </c>
      <c r="I178" s="170" t="s">
        <v>161</v>
      </c>
      <c r="J178" s="161">
        <v>0.15</v>
      </c>
      <c r="K178" s="161">
        <v>0.47</v>
      </c>
      <c r="L178" s="161">
        <v>3.48</v>
      </c>
      <c r="M178" s="161">
        <v>1.9</v>
      </c>
      <c r="N178" s="161">
        <v>40.57</v>
      </c>
    </row>
    <row r="179" spans="1:14" ht="12.75">
      <c r="A179" s="157" t="s">
        <v>171</v>
      </c>
      <c r="B179" s="23" t="s">
        <v>172</v>
      </c>
      <c r="C179" s="23">
        <v>75</v>
      </c>
      <c r="D179" s="155">
        <v>0.15</v>
      </c>
      <c r="E179" s="155">
        <v>1.72</v>
      </c>
      <c r="F179" s="155">
        <v>0.35</v>
      </c>
      <c r="G179" s="155">
        <v>12.77</v>
      </c>
      <c r="H179" s="155">
        <v>60.45</v>
      </c>
      <c r="I179" s="23">
        <v>75</v>
      </c>
      <c r="J179" s="155">
        <v>0.15</v>
      </c>
      <c r="K179" s="155">
        <v>1.72</v>
      </c>
      <c r="L179" s="155">
        <v>0.35</v>
      </c>
      <c r="M179" s="155">
        <v>12.77</v>
      </c>
      <c r="N179" s="155">
        <v>60.45</v>
      </c>
    </row>
    <row r="180" spans="1:14" ht="12.75">
      <c r="A180" s="152" t="s">
        <v>237</v>
      </c>
      <c r="B180" s="153" t="s">
        <v>238</v>
      </c>
      <c r="C180" s="23">
        <v>100</v>
      </c>
      <c r="D180" s="155">
        <v>0.3</v>
      </c>
      <c r="E180" s="155">
        <v>1.05</v>
      </c>
      <c r="F180" s="155">
        <v>0.27</v>
      </c>
      <c r="G180" s="155">
        <v>5.23</v>
      </c>
      <c r="H180" s="155">
        <v>22.39</v>
      </c>
      <c r="I180" s="23">
        <v>100</v>
      </c>
      <c r="J180" s="155">
        <v>0.3</v>
      </c>
      <c r="K180" s="155">
        <v>1.05</v>
      </c>
      <c r="L180" s="155">
        <v>0.27</v>
      </c>
      <c r="M180" s="155">
        <v>5.23</v>
      </c>
      <c r="N180" s="155">
        <v>22.39</v>
      </c>
    </row>
    <row r="181" spans="1:14" ht="12.75">
      <c r="A181" s="162" t="s">
        <v>38</v>
      </c>
      <c r="B181" s="159"/>
      <c r="C181" s="159">
        <v>200</v>
      </c>
      <c r="D181" s="161">
        <v>0.6</v>
      </c>
      <c r="E181" s="161">
        <v>0.76</v>
      </c>
      <c r="F181" s="161">
        <v>0.1</v>
      </c>
      <c r="G181" s="161">
        <v>24.76</v>
      </c>
      <c r="H181" s="161">
        <v>105</v>
      </c>
      <c r="I181" s="159">
        <v>200</v>
      </c>
      <c r="J181" s="161">
        <v>0.6</v>
      </c>
      <c r="K181" s="161">
        <v>0.76</v>
      </c>
      <c r="L181" s="161">
        <v>0.1</v>
      </c>
      <c r="M181" s="161">
        <v>24.76</v>
      </c>
      <c r="N181" s="161">
        <v>105</v>
      </c>
    </row>
    <row r="182" spans="1:14" ht="12.75">
      <c r="A182" s="162" t="s">
        <v>147</v>
      </c>
      <c r="B182" s="159"/>
      <c r="C182" s="160">
        <v>150</v>
      </c>
      <c r="D182" s="161">
        <v>0.6</v>
      </c>
      <c r="E182" s="161">
        <v>2.28</v>
      </c>
      <c r="F182" s="161">
        <v>0.9</v>
      </c>
      <c r="G182" s="161">
        <v>41.82</v>
      </c>
      <c r="H182" s="161">
        <v>168</v>
      </c>
      <c r="I182" s="160">
        <v>150</v>
      </c>
      <c r="J182" s="161">
        <v>0.6</v>
      </c>
      <c r="K182" s="161">
        <v>2.28</v>
      </c>
      <c r="L182" s="161">
        <v>0.9</v>
      </c>
      <c r="M182" s="161">
        <v>41.82</v>
      </c>
      <c r="N182" s="161">
        <v>168</v>
      </c>
    </row>
    <row r="183" spans="1:14" ht="12.75">
      <c r="A183" s="162" t="s">
        <v>239</v>
      </c>
      <c r="B183" s="159"/>
      <c r="C183" s="160">
        <v>20</v>
      </c>
      <c r="D183" s="161">
        <v>0.1</v>
      </c>
      <c r="E183" s="161">
        <v>1.1</v>
      </c>
      <c r="F183" s="161">
        <v>3.82</v>
      </c>
      <c r="G183" s="161">
        <v>9.99</v>
      </c>
      <c r="H183" s="161">
        <v>78.85</v>
      </c>
      <c r="I183" s="160">
        <v>40</v>
      </c>
      <c r="J183" s="161">
        <v>0.2</v>
      </c>
      <c r="K183" s="161">
        <v>2.2</v>
      </c>
      <c r="L183" s="161">
        <v>7.64</v>
      </c>
      <c r="M183" s="161">
        <v>19.98</v>
      </c>
      <c r="N183" s="161">
        <v>157.7</v>
      </c>
    </row>
    <row r="184" spans="1:14" ht="12.75">
      <c r="A184" s="163" t="s">
        <v>148</v>
      </c>
      <c r="B184" s="164"/>
      <c r="C184" s="165"/>
      <c r="D184" s="166">
        <f>SUM(D177:D183)</f>
        <v>3.4</v>
      </c>
      <c r="E184" s="166">
        <f>SUM(E177:E183)</f>
        <v>18.620000000000005</v>
      </c>
      <c r="F184" s="166">
        <f>SUM(F177:F183)</f>
        <v>21.51</v>
      </c>
      <c r="G184" s="166">
        <f>SUM(G177:G183)</f>
        <v>98.72</v>
      </c>
      <c r="H184" s="166">
        <f>SUM(H177:H183)</f>
        <v>641.58</v>
      </c>
      <c r="I184" s="164"/>
      <c r="J184" s="169">
        <f>SUM(J177:J183)</f>
        <v>4</v>
      </c>
      <c r="K184" s="169">
        <f>SUM(K177:K183)</f>
        <v>21.970000000000002</v>
      </c>
      <c r="L184" s="169">
        <f>SUM(L177:L183)</f>
        <v>27.85</v>
      </c>
      <c r="M184" s="169">
        <f>SUM(M177:M183)</f>
        <v>109.16000000000001</v>
      </c>
      <c r="N184" s="169">
        <f>SUM(N177:N183)</f>
        <v>753.69</v>
      </c>
    </row>
    <row r="185" spans="1:14" ht="12.75">
      <c r="A185" s="163"/>
      <c r="B185" s="164"/>
      <c r="C185" s="165"/>
      <c r="D185" s="166"/>
      <c r="E185" s="166"/>
      <c r="F185" s="166"/>
      <c r="G185" s="166"/>
      <c r="H185" s="166"/>
      <c r="I185" s="164"/>
      <c r="J185" s="169"/>
      <c r="K185" s="169"/>
      <c r="L185" s="169"/>
      <c r="M185" s="169"/>
      <c r="N185" s="169"/>
    </row>
    <row r="186" spans="1:14" ht="12.75">
      <c r="A186" s="22" t="s">
        <v>281</v>
      </c>
      <c r="B186" s="23"/>
      <c r="C186" s="23"/>
      <c r="D186" s="155"/>
      <c r="E186" s="23"/>
      <c r="F186" s="23"/>
      <c r="G186" s="23"/>
      <c r="H186" s="23"/>
      <c r="I186" s="157"/>
      <c r="J186" s="157"/>
      <c r="K186" s="157"/>
      <c r="L186" s="157"/>
      <c r="M186" s="157"/>
      <c r="N186" s="157"/>
    </row>
    <row r="187" spans="1:14" ht="12.75">
      <c r="A187" s="171" t="s">
        <v>240</v>
      </c>
      <c r="B187" s="172" t="s">
        <v>241</v>
      </c>
      <c r="C187" s="160">
        <v>150</v>
      </c>
      <c r="D187" s="161">
        <v>2.05</v>
      </c>
      <c r="E187" s="161">
        <v>16.66</v>
      </c>
      <c r="F187" s="161">
        <v>15.96</v>
      </c>
      <c r="G187" s="161">
        <v>27.42</v>
      </c>
      <c r="H187" s="161">
        <v>317.31</v>
      </c>
      <c r="I187" s="160">
        <v>200</v>
      </c>
      <c r="J187" s="161">
        <v>2.6</v>
      </c>
      <c r="K187" s="161">
        <v>22.21</v>
      </c>
      <c r="L187" s="161">
        <v>21.29</v>
      </c>
      <c r="M187" s="161">
        <v>36.56</v>
      </c>
      <c r="N187" s="161">
        <v>423.08</v>
      </c>
    </row>
    <row r="188" spans="1:14" ht="12.75">
      <c r="A188" s="162" t="s">
        <v>188</v>
      </c>
      <c r="B188" s="159" t="s">
        <v>189</v>
      </c>
      <c r="C188" s="160">
        <v>30</v>
      </c>
      <c r="D188" s="161">
        <v>0.15</v>
      </c>
      <c r="E188" s="161">
        <v>0.72</v>
      </c>
      <c r="F188" s="161">
        <v>9</v>
      </c>
      <c r="G188" s="161">
        <v>0.93</v>
      </c>
      <c r="H188" s="161">
        <v>87.9</v>
      </c>
      <c r="I188" s="160">
        <v>40</v>
      </c>
      <c r="J188" s="161">
        <v>0.2</v>
      </c>
      <c r="K188" s="161">
        <v>0.96</v>
      </c>
      <c r="L188" s="161">
        <v>12</v>
      </c>
      <c r="M188" s="161">
        <v>1.24</v>
      </c>
      <c r="N188" s="161">
        <v>117.2</v>
      </c>
    </row>
    <row r="189" spans="1:14" ht="12.75">
      <c r="A189" s="162" t="s">
        <v>38</v>
      </c>
      <c r="B189" s="159"/>
      <c r="C189" s="159">
        <v>200</v>
      </c>
      <c r="D189" s="161">
        <v>0.6</v>
      </c>
      <c r="E189" s="161">
        <v>0.76</v>
      </c>
      <c r="F189" s="161">
        <v>0.1</v>
      </c>
      <c r="G189" s="161">
        <v>24.76</v>
      </c>
      <c r="H189" s="161">
        <v>105</v>
      </c>
      <c r="I189" s="159">
        <v>200</v>
      </c>
      <c r="J189" s="161">
        <v>0.6</v>
      </c>
      <c r="K189" s="161">
        <v>0.76</v>
      </c>
      <c r="L189" s="161">
        <v>0.1</v>
      </c>
      <c r="M189" s="161">
        <v>24.76</v>
      </c>
      <c r="N189" s="161">
        <v>105</v>
      </c>
    </row>
    <row r="190" spans="1:14" ht="12.75">
      <c r="A190" s="162" t="s">
        <v>147</v>
      </c>
      <c r="B190" s="159"/>
      <c r="C190" s="160">
        <v>150</v>
      </c>
      <c r="D190" s="161">
        <v>0.6</v>
      </c>
      <c r="E190" s="161">
        <v>2.28</v>
      </c>
      <c r="F190" s="161">
        <v>0.9</v>
      </c>
      <c r="G190" s="161">
        <v>41.82</v>
      </c>
      <c r="H190" s="161">
        <v>168</v>
      </c>
      <c r="I190" s="160">
        <v>150</v>
      </c>
      <c r="J190" s="161">
        <v>0.6</v>
      </c>
      <c r="K190" s="161">
        <v>2.28</v>
      </c>
      <c r="L190" s="161">
        <v>0.9</v>
      </c>
      <c r="M190" s="161">
        <v>41.82</v>
      </c>
      <c r="N190" s="161">
        <v>168</v>
      </c>
    </row>
    <row r="191" spans="1:14" ht="12.75">
      <c r="A191" s="168" t="s">
        <v>148</v>
      </c>
      <c r="B191" s="164"/>
      <c r="C191" s="164"/>
      <c r="D191" s="169">
        <f>SUM(D187:D190)</f>
        <v>3.4</v>
      </c>
      <c r="E191" s="169">
        <f>SUM(E187:E190)</f>
        <v>20.42</v>
      </c>
      <c r="F191" s="169">
        <f>SUM(F187:F190)</f>
        <v>25.96</v>
      </c>
      <c r="G191" s="169">
        <f>SUM(G187:G190)</f>
        <v>94.93</v>
      </c>
      <c r="H191" s="169">
        <f>SUM(H187:H190)</f>
        <v>678.21</v>
      </c>
      <c r="I191" s="164"/>
      <c r="J191" s="169">
        <f>SUM(J187:J190)</f>
        <v>4</v>
      </c>
      <c r="K191" s="169">
        <f>SUM(K187:K190)</f>
        <v>26.210000000000004</v>
      </c>
      <c r="L191" s="169">
        <f>SUM(L187:L190)</f>
        <v>34.29</v>
      </c>
      <c r="M191" s="169">
        <f>SUM(M187:M190)</f>
        <v>104.38</v>
      </c>
      <c r="N191" s="169">
        <f>SUM(N187:N190)</f>
        <v>813.28</v>
      </c>
    </row>
    <row r="192" spans="1:14" ht="12.75">
      <c r="A192" s="168"/>
      <c r="B192" s="164"/>
      <c r="C192" s="164"/>
      <c r="D192" s="169"/>
      <c r="E192" s="169"/>
      <c r="F192" s="169"/>
      <c r="G192" s="169"/>
      <c r="H192" s="169"/>
      <c r="I192" s="164"/>
      <c r="J192" s="169"/>
      <c r="K192" s="169"/>
      <c r="L192" s="169"/>
      <c r="M192" s="169"/>
      <c r="N192" s="169"/>
    </row>
    <row r="193" spans="1:14" ht="12.75">
      <c r="A193" s="22" t="s">
        <v>282</v>
      </c>
      <c r="B193" s="23"/>
      <c r="C193" s="23"/>
      <c r="D193" s="155"/>
      <c r="E193" s="23"/>
      <c r="F193" s="23"/>
      <c r="G193" s="23"/>
      <c r="H193" s="23"/>
      <c r="I193" s="157"/>
      <c r="J193" s="157"/>
      <c r="K193" s="157"/>
      <c r="L193" s="157"/>
      <c r="M193" s="157"/>
      <c r="N193" s="157"/>
    </row>
    <row r="194" spans="1:16" ht="12.75">
      <c r="A194" s="157" t="s">
        <v>227</v>
      </c>
      <c r="B194" s="159" t="s">
        <v>243</v>
      </c>
      <c r="C194" s="154">
        <v>75</v>
      </c>
      <c r="D194" s="155">
        <v>1.88</v>
      </c>
      <c r="E194" s="155">
        <v>7</v>
      </c>
      <c r="F194" s="155">
        <v>35.08</v>
      </c>
      <c r="G194" s="155">
        <v>9.03</v>
      </c>
      <c r="H194" s="155">
        <v>374.65</v>
      </c>
      <c r="I194" s="154">
        <v>100</v>
      </c>
      <c r="J194" s="155">
        <v>2.41</v>
      </c>
      <c r="K194" s="155">
        <v>9.34</v>
      </c>
      <c r="L194" s="155">
        <v>46.78</v>
      </c>
      <c r="M194" s="155">
        <v>12.04</v>
      </c>
      <c r="N194" s="155">
        <v>499.53</v>
      </c>
      <c r="P194" s="213"/>
    </row>
    <row r="195" spans="1:16" ht="13.5" customHeight="1">
      <c r="A195" s="157" t="s">
        <v>152</v>
      </c>
      <c r="B195" s="174" t="s">
        <v>153</v>
      </c>
      <c r="C195" s="170" t="s">
        <v>154</v>
      </c>
      <c r="D195" s="161">
        <v>0.13</v>
      </c>
      <c r="E195" s="161">
        <v>0.47</v>
      </c>
      <c r="F195" s="161">
        <v>3.48</v>
      </c>
      <c r="G195" s="161">
        <v>1.9</v>
      </c>
      <c r="H195" s="161">
        <v>40.57</v>
      </c>
      <c r="I195" s="167" t="s">
        <v>154</v>
      </c>
      <c r="J195" s="155">
        <v>0.15</v>
      </c>
      <c r="K195" s="155">
        <v>0.71</v>
      </c>
      <c r="L195" s="155">
        <v>5.21</v>
      </c>
      <c r="M195" s="155">
        <v>2.85</v>
      </c>
      <c r="N195" s="155">
        <v>60.86</v>
      </c>
      <c r="P195" s="219"/>
    </row>
    <row r="196" spans="1:16" ht="12.75">
      <c r="A196" s="157" t="s">
        <v>141</v>
      </c>
      <c r="B196" s="159" t="s">
        <v>158</v>
      </c>
      <c r="C196" s="154">
        <v>20</v>
      </c>
      <c r="D196" s="155">
        <v>0.05</v>
      </c>
      <c r="E196" s="155">
        <v>2.8</v>
      </c>
      <c r="F196" s="155"/>
      <c r="G196" s="155">
        <v>1.3</v>
      </c>
      <c r="H196" s="155">
        <v>16</v>
      </c>
      <c r="I196" s="154">
        <v>20</v>
      </c>
      <c r="J196" s="155">
        <v>0.05</v>
      </c>
      <c r="K196" s="155">
        <v>2.8</v>
      </c>
      <c r="L196" s="155"/>
      <c r="M196" s="155">
        <v>1.3</v>
      </c>
      <c r="N196" s="155">
        <v>16</v>
      </c>
      <c r="P196" s="213"/>
    </row>
    <row r="197" spans="1:16" ht="12.75">
      <c r="A197" s="157" t="s">
        <v>143</v>
      </c>
      <c r="B197" s="159"/>
      <c r="C197" s="159">
        <v>75</v>
      </c>
      <c r="D197" s="161">
        <v>0.08</v>
      </c>
      <c r="E197" s="161">
        <v>0.76</v>
      </c>
      <c r="F197" s="161">
        <v>0.1</v>
      </c>
      <c r="G197" s="161">
        <v>24.76</v>
      </c>
      <c r="H197" s="161">
        <v>105</v>
      </c>
      <c r="I197" s="159">
        <v>75</v>
      </c>
      <c r="J197" s="161">
        <v>0.08</v>
      </c>
      <c r="K197" s="161">
        <v>0.76</v>
      </c>
      <c r="L197" s="161">
        <v>0.1</v>
      </c>
      <c r="M197" s="161">
        <v>24.76</v>
      </c>
      <c r="N197" s="161">
        <v>105</v>
      </c>
      <c r="P197" s="113"/>
    </row>
    <row r="198" spans="1:16" ht="12.75">
      <c r="A198" s="157" t="s">
        <v>229</v>
      </c>
      <c r="B198" s="159"/>
      <c r="C198" s="159">
        <v>100</v>
      </c>
      <c r="D198" s="161">
        <v>0.3</v>
      </c>
      <c r="E198" s="161"/>
      <c r="F198" s="161"/>
      <c r="G198" s="161"/>
      <c r="H198" s="161"/>
      <c r="I198" s="159">
        <v>100</v>
      </c>
      <c r="J198" s="161">
        <v>0.35</v>
      </c>
      <c r="K198" s="161"/>
      <c r="L198" s="161"/>
      <c r="M198" s="161"/>
      <c r="N198" s="161"/>
      <c r="P198" s="113"/>
    </row>
    <row r="199" spans="1:16" ht="12.75">
      <c r="A199" s="157" t="s">
        <v>38</v>
      </c>
      <c r="B199" s="159"/>
      <c r="C199" s="159">
        <v>200</v>
      </c>
      <c r="D199" s="161">
        <v>0.6</v>
      </c>
      <c r="E199" s="161"/>
      <c r="F199" s="161"/>
      <c r="G199" s="161"/>
      <c r="H199" s="161"/>
      <c r="I199" s="159">
        <v>200</v>
      </c>
      <c r="J199" s="161">
        <v>0.6</v>
      </c>
      <c r="K199" s="161"/>
      <c r="L199" s="161"/>
      <c r="M199" s="161"/>
      <c r="N199" s="161"/>
      <c r="P199" s="113"/>
    </row>
    <row r="200" spans="1:16" ht="12.75">
      <c r="A200" s="157" t="s">
        <v>185</v>
      </c>
      <c r="B200" s="159"/>
      <c r="C200" s="160">
        <v>25</v>
      </c>
      <c r="D200" s="161">
        <v>0.36</v>
      </c>
      <c r="E200" s="161">
        <v>2.28</v>
      </c>
      <c r="F200" s="161">
        <v>0.9</v>
      </c>
      <c r="G200" s="161">
        <v>41.82</v>
      </c>
      <c r="H200" s="161">
        <v>168</v>
      </c>
      <c r="I200" s="160">
        <v>25</v>
      </c>
      <c r="J200" s="161">
        <v>0.36</v>
      </c>
      <c r="K200" s="161">
        <v>1.52</v>
      </c>
      <c r="L200" s="161">
        <v>0.6</v>
      </c>
      <c r="M200" s="161">
        <v>27.88</v>
      </c>
      <c r="N200" s="161">
        <v>112</v>
      </c>
      <c r="P200" s="113"/>
    </row>
    <row r="201" spans="1:14" ht="12.75">
      <c r="A201" s="163" t="s">
        <v>148</v>
      </c>
      <c r="B201" s="165"/>
      <c r="C201" s="165"/>
      <c r="D201" s="166">
        <f>SUM(D194:D200)</f>
        <v>3.3999999999999995</v>
      </c>
      <c r="E201" s="166">
        <f>SUM(E194:E200)</f>
        <v>13.309999999999999</v>
      </c>
      <c r="F201" s="166">
        <f>SUM(F194:F200)</f>
        <v>39.559999999999995</v>
      </c>
      <c r="G201" s="166">
        <f>SUM(G194:G200)</f>
        <v>78.81</v>
      </c>
      <c r="H201" s="166">
        <f>SUM(H194:H200)</f>
        <v>704.22</v>
      </c>
      <c r="I201" s="165"/>
      <c r="J201" s="166">
        <f>SUM(J194:J200)</f>
        <v>4</v>
      </c>
      <c r="K201" s="166">
        <f>SUM(K194:K200)</f>
        <v>15.13</v>
      </c>
      <c r="L201" s="166">
        <f>SUM(L194:L200)</f>
        <v>52.690000000000005</v>
      </c>
      <c r="M201" s="166">
        <f>SUM(M194:M200)</f>
        <v>68.83</v>
      </c>
      <c r="N201" s="166">
        <f>SUM(N194:N200)</f>
        <v>793.39</v>
      </c>
    </row>
    <row r="202" ht="12.75">
      <c r="J202" s="84"/>
    </row>
    <row r="203" spans="1:10" ht="12.75">
      <c r="A203" s="35" t="s">
        <v>274</v>
      </c>
      <c r="J203" s="84"/>
    </row>
    <row r="204" ht="12.75">
      <c r="J204" s="84"/>
    </row>
    <row r="205" ht="12.75">
      <c r="J205" s="84"/>
    </row>
    <row r="206" ht="36.75" customHeight="1">
      <c r="J206" s="84"/>
    </row>
    <row r="207" spans="1:10" ht="12.75">
      <c r="A207" s="35" t="s">
        <v>272</v>
      </c>
      <c r="B207" s="35"/>
      <c r="C207" s="88"/>
      <c r="D207" s="88"/>
      <c r="E207" s="88"/>
      <c r="F207" s="88"/>
      <c r="G207" s="88"/>
      <c r="H207" s="88"/>
      <c r="I207" s="88"/>
      <c r="J207" s="188"/>
    </row>
    <row r="208" spans="1:10" ht="12.75">
      <c r="A208" s="35"/>
      <c r="B208" s="35"/>
      <c r="C208" s="88"/>
      <c r="D208" s="88"/>
      <c r="E208" s="88"/>
      <c r="F208" s="88"/>
      <c r="G208" s="88"/>
      <c r="H208" s="88"/>
      <c r="I208" s="88"/>
      <c r="J208" s="188"/>
    </row>
    <row r="209" spans="1:10" ht="12.75">
      <c r="A209" s="35"/>
      <c r="B209" s="35"/>
      <c r="C209" s="88"/>
      <c r="D209" s="88" t="s">
        <v>273</v>
      </c>
      <c r="E209" s="88"/>
      <c r="F209" s="88"/>
      <c r="G209" s="88"/>
      <c r="H209" s="88"/>
      <c r="I209" s="88"/>
      <c r="J209" s="188"/>
    </row>
    <row r="210" spans="1:10" ht="12.75">
      <c r="A210" s="88"/>
      <c r="B210" s="185"/>
      <c r="C210" s="185"/>
      <c r="D210" s="186"/>
      <c r="E210" s="185"/>
      <c r="F210" s="185"/>
      <c r="G210" s="185"/>
      <c r="H210" s="185"/>
      <c r="I210" s="187"/>
      <c r="J210" s="188"/>
    </row>
    <row r="211" spans="1:10" ht="12.75">
      <c r="A211" s="88"/>
      <c r="B211" s="185"/>
      <c r="C211" s="185"/>
      <c r="D211" s="186"/>
      <c r="E211" s="185"/>
      <c r="F211" s="185"/>
      <c r="G211" s="185"/>
      <c r="H211" s="185"/>
      <c r="I211" s="187"/>
      <c r="J211" s="188"/>
    </row>
    <row r="212" spans="1:10" ht="12.75">
      <c r="A212" s="22" t="s">
        <v>298</v>
      </c>
      <c r="B212" s="23"/>
      <c r="C212" s="22" t="s">
        <v>271</v>
      </c>
      <c r="D212" s="22" t="s">
        <v>4</v>
      </c>
      <c r="E212" s="22" t="s">
        <v>135</v>
      </c>
      <c r="F212" s="22" t="s">
        <v>136</v>
      </c>
      <c r="G212" s="22" t="s">
        <v>270</v>
      </c>
      <c r="H212" s="22" t="s">
        <v>137</v>
      </c>
      <c r="I212" s="177" t="s">
        <v>134</v>
      </c>
      <c r="J212" s="178" t="s">
        <v>4</v>
      </c>
    </row>
    <row r="213" spans="1:10" ht="12.75">
      <c r="A213" s="223"/>
      <c r="B213" s="23"/>
      <c r="C213" s="13" t="s">
        <v>3</v>
      </c>
      <c r="D213" s="13"/>
      <c r="E213" s="13"/>
      <c r="F213" s="13"/>
      <c r="G213" s="13"/>
      <c r="H213" s="13"/>
      <c r="I213" s="195" t="s">
        <v>12</v>
      </c>
      <c r="J213" s="196"/>
    </row>
    <row r="214" spans="1:10" ht="12.75">
      <c r="A214" s="158" t="s">
        <v>242</v>
      </c>
      <c r="B214" s="23" t="s">
        <v>228</v>
      </c>
      <c r="C214" s="23" t="s">
        <v>244</v>
      </c>
      <c r="D214" s="155">
        <v>1.75</v>
      </c>
      <c r="E214" s="23">
        <v>15.87</v>
      </c>
      <c r="F214" s="23">
        <v>14.67</v>
      </c>
      <c r="G214" s="23">
        <v>2.26</v>
      </c>
      <c r="H214" s="23">
        <v>202.54</v>
      </c>
      <c r="I214" s="154" t="s">
        <v>249</v>
      </c>
      <c r="J214" s="155">
        <v>2.35</v>
      </c>
    </row>
    <row r="215" spans="1:10" ht="12.75">
      <c r="A215" s="173" t="s">
        <v>152</v>
      </c>
      <c r="B215" s="23" t="s">
        <v>153</v>
      </c>
      <c r="C215" s="23">
        <v>20</v>
      </c>
      <c r="D215" s="155">
        <v>0.15</v>
      </c>
      <c r="E215" s="23">
        <v>0.71</v>
      </c>
      <c r="F215" s="23">
        <v>5.21</v>
      </c>
      <c r="G215" s="23">
        <v>2.85</v>
      </c>
      <c r="H215" s="23">
        <v>60.86</v>
      </c>
      <c r="I215" s="167" t="s">
        <v>154</v>
      </c>
      <c r="J215" s="155">
        <v>0.15</v>
      </c>
    </row>
    <row r="216" spans="1:10" ht="12.75">
      <c r="A216" s="158" t="s">
        <v>245</v>
      </c>
      <c r="B216" s="23" t="s">
        <v>142</v>
      </c>
      <c r="C216" s="23">
        <v>100</v>
      </c>
      <c r="D216" s="155">
        <v>0.3</v>
      </c>
      <c r="E216" s="23">
        <v>1.48</v>
      </c>
      <c r="F216" s="23">
        <v>0.26</v>
      </c>
      <c r="G216" s="23">
        <v>10.26</v>
      </c>
      <c r="H216" s="23">
        <v>43.4</v>
      </c>
      <c r="I216" s="160">
        <v>100</v>
      </c>
      <c r="J216" s="161">
        <v>0.3</v>
      </c>
    </row>
    <row r="217" spans="1:10" ht="12.75">
      <c r="A217" s="162" t="s">
        <v>38</v>
      </c>
      <c r="B217" s="23" t="s">
        <v>144</v>
      </c>
      <c r="C217" s="23">
        <v>200</v>
      </c>
      <c r="D217" s="155">
        <v>0.6</v>
      </c>
      <c r="E217" s="23">
        <v>4.54</v>
      </c>
      <c r="F217" s="23">
        <v>4.11</v>
      </c>
      <c r="G217" s="23">
        <v>24.95</v>
      </c>
      <c r="H217" s="23">
        <v>152.16</v>
      </c>
      <c r="I217" s="160">
        <v>200</v>
      </c>
      <c r="J217" s="161">
        <v>0.6</v>
      </c>
    </row>
    <row r="218" spans="1:10" ht="12.75">
      <c r="A218" s="157" t="s">
        <v>147</v>
      </c>
      <c r="B218" s="23" t="s">
        <v>230</v>
      </c>
      <c r="C218" s="23">
        <v>150</v>
      </c>
      <c r="D218" s="155">
        <v>0.6</v>
      </c>
      <c r="E218" s="23">
        <v>2.34</v>
      </c>
      <c r="F218" s="23">
        <v>4.96</v>
      </c>
      <c r="G218" s="23">
        <v>8.22</v>
      </c>
      <c r="H218" s="23">
        <v>80.35</v>
      </c>
      <c r="I218" s="23">
        <v>150</v>
      </c>
      <c r="J218" s="155">
        <v>0.6</v>
      </c>
    </row>
    <row r="219" spans="1:10" ht="12.75">
      <c r="A219" s="175" t="s">
        <v>148</v>
      </c>
      <c r="B219" s="22"/>
      <c r="C219" s="22"/>
      <c r="D219" s="176">
        <v>3.4</v>
      </c>
      <c r="E219" s="22">
        <v>32.1</v>
      </c>
      <c r="F219" s="22">
        <v>34.41</v>
      </c>
      <c r="G219" s="22">
        <v>73.775</v>
      </c>
      <c r="H219" s="22">
        <v>717.81</v>
      </c>
      <c r="I219" s="160"/>
      <c r="J219" s="166">
        <f>SUM(J212:J218)</f>
        <v>4</v>
      </c>
    </row>
    <row r="220" spans="1:10" ht="12.75">
      <c r="A220" s="175"/>
      <c r="B220" s="22"/>
      <c r="C220" s="22"/>
      <c r="D220" s="176"/>
      <c r="E220" s="22"/>
      <c r="F220" s="22"/>
      <c r="G220" s="22"/>
      <c r="H220" s="22"/>
      <c r="I220" s="160"/>
      <c r="J220" s="166"/>
    </row>
    <row r="221" spans="1:10" ht="12.75">
      <c r="A221" s="22" t="s">
        <v>299</v>
      </c>
      <c r="B221" s="23"/>
      <c r="C221" s="23"/>
      <c r="D221" s="155"/>
      <c r="E221" s="23"/>
      <c r="F221" s="23"/>
      <c r="G221" s="23"/>
      <c r="H221" s="23"/>
      <c r="I221" s="165"/>
      <c r="J221" s="166"/>
    </row>
    <row r="222" spans="1:10" ht="12.75">
      <c r="A222" s="158" t="s">
        <v>231</v>
      </c>
      <c r="B222" s="159" t="s">
        <v>232</v>
      </c>
      <c r="C222" s="160">
        <v>75</v>
      </c>
      <c r="D222" s="161">
        <v>1.55</v>
      </c>
      <c r="E222" s="161">
        <v>18.39</v>
      </c>
      <c r="F222" s="161">
        <v>10.85</v>
      </c>
      <c r="G222" s="161">
        <v>5.38</v>
      </c>
      <c r="H222" s="161">
        <v>191.64</v>
      </c>
      <c r="I222" s="160">
        <v>100</v>
      </c>
      <c r="J222" s="161">
        <v>2.15</v>
      </c>
    </row>
    <row r="223" spans="1:10" ht="12.75">
      <c r="A223" s="152" t="s">
        <v>152</v>
      </c>
      <c r="B223" s="153" t="s">
        <v>153</v>
      </c>
      <c r="C223" s="167" t="s">
        <v>154</v>
      </c>
      <c r="D223" s="155">
        <v>0.15</v>
      </c>
      <c r="E223" s="155">
        <v>0.71</v>
      </c>
      <c r="F223" s="155">
        <v>5.21</v>
      </c>
      <c r="G223" s="155">
        <v>2.85</v>
      </c>
      <c r="H223" s="155">
        <v>60.86</v>
      </c>
      <c r="I223" s="167" t="s">
        <v>247</v>
      </c>
      <c r="J223" s="155">
        <v>0.15</v>
      </c>
    </row>
    <row r="224" spans="1:10" ht="12.75">
      <c r="A224" s="157" t="s">
        <v>171</v>
      </c>
      <c r="B224" s="23" t="s">
        <v>172</v>
      </c>
      <c r="C224" s="23">
        <v>75</v>
      </c>
      <c r="D224" s="155">
        <v>0.15</v>
      </c>
      <c r="E224" s="155">
        <v>1.72</v>
      </c>
      <c r="F224" s="155">
        <v>0.35</v>
      </c>
      <c r="G224" s="155">
        <v>12.77</v>
      </c>
      <c r="H224" s="155">
        <v>60.45</v>
      </c>
      <c r="I224" s="23">
        <v>75</v>
      </c>
      <c r="J224" s="155">
        <v>0.15</v>
      </c>
    </row>
    <row r="225" spans="1:10" ht="12.75">
      <c r="A225" s="162" t="s">
        <v>233</v>
      </c>
      <c r="B225" s="159" t="s">
        <v>234</v>
      </c>
      <c r="C225" s="159">
        <v>100</v>
      </c>
      <c r="D225" s="161">
        <v>0.35</v>
      </c>
      <c r="E225" s="161">
        <v>1.17</v>
      </c>
      <c r="F225" s="161">
        <v>0.2</v>
      </c>
      <c r="G225" s="161">
        <v>6.18</v>
      </c>
      <c r="H225" s="161">
        <v>24.84</v>
      </c>
      <c r="I225" s="159">
        <v>100</v>
      </c>
      <c r="J225" s="161">
        <v>0.35</v>
      </c>
    </row>
    <row r="226" spans="1:10" ht="12.75">
      <c r="A226" s="162" t="s">
        <v>38</v>
      </c>
      <c r="B226" s="159"/>
      <c r="C226" s="159">
        <v>200</v>
      </c>
      <c r="D226" s="161">
        <v>0.6</v>
      </c>
      <c r="E226" s="161">
        <v>0.76</v>
      </c>
      <c r="F226" s="161">
        <v>0.1</v>
      </c>
      <c r="G226" s="161">
        <v>24.76</v>
      </c>
      <c r="H226" s="161">
        <v>105</v>
      </c>
      <c r="I226" s="159">
        <v>200</v>
      </c>
      <c r="J226" s="161">
        <v>0.6</v>
      </c>
    </row>
    <row r="227" spans="1:10" ht="12.75">
      <c r="A227" s="162" t="s">
        <v>147</v>
      </c>
      <c r="B227" s="159"/>
      <c r="C227" s="160">
        <v>150</v>
      </c>
      <c r="D227" s="161">
        <v>0.6</v>
      </c>
      <c r="E227" s="161">
        <v>2.28</v>
      </c>
      <c r="F227" s="161">
        <v>0.9</v>
      </c>
      <c r="G227" s="161">
        <v>41.82</v>
      </c>
      <c r="H227" s="161">
        <v>168</v>
      </c>
      <c r="I227" s="160">
        <v>200</v>
      </c>
      <c r="J227" s="161">
        <v>0.6</v>
      </c>
    </row>
    <row r="228" spans="1:10" ht="12.75">
      <c r="A228" s="168" t="s">
        <v>148</v>
      </c>
      <c r="B228" s="164"/>
      <c r="C228" s="164"/>
      <c r="D228" s="169">
        <f>SUM(D222:D227)</f>
        <v>3.4</v>
      </c>
      <c r="E228" s="169">
        <f>SUM(E222:E227)</f>
        <v>25.030000000000005</v>
      </c>
      <c r="F228" s="169">
        <f>SUM(F222:F227)</f>
        <v>17.61</v>
      </c>
      <c r="G228" s="169">
        <f>SUM(G222:G227)</f>
        <v>93.75999999999999</v>
      </c>
      <c r="H228" s="169">
        <f>SUM(H222:H227)</f>
        <v>610.79</v>
      </c>
      <c r="I228" s="164"/>
      <c r="J228" s="169">
        <f>SUM(J222:J227)</f>
        <v>4</v>
      </c>
    </row>
    <row r="229" spans="1:10" ht="12.75">
      <c r="A229" s="168"/>
      <c r="B229" s="164"/>
      <c r="C229" s="164"/>
      <c r="D229" s="169"/>
      <c r="E229" s="169"/>
      <c r="F229" s="169"/>
      <c r="G229" s="169"/>
      <c r="H229" s="169"/>
      <c r="I229" s="164"/>
      <c r="J229" s="1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18">
      <selection activeCell="M145" sqref="M145"/>
    </sheetView>
  </sheetViews>
  <sheetFormatPr defaultColWidth="9.140625" defaultRowHeight="12.75"/>
  <cols>
    <col min="1" max="1" width="38.8515625" style="0" customWidth="1"/>
    <col min="2" max="2" width="9.140625" style="0" hidden="1" customWidth="1"/>
    <col min="3" max="3" width="9.00390625" style="0" customWidth="1"/>
    <col min="4" max="4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5" t="s">
        <v>275</v>
      </c>
      <c r="B1" s="35"/>
      <c r="C1" s="35"/>
      <c r="D1" s="35"/>
      <c r="E1" s="35"/>
      <c r="F1" s="35"/>
      <c r="G1" s="35"/>
    </row>
    <row r="3" s="35" customFormat="1" ht="12.75">
      <c r="A3" s="35" t="s">
        <v>272</v>
      </c>
    </row>
    <row r="4" s="35" customFormat="1" ht="12.75"/>
    <row r="5" s="35" customFormat="1" ht="12.75"/>
    <row r="7" spans="1:14" ht="21.75" customHeight="1">
      <c r="A7" s="175" t="s">
        <v>1</v>
      </c>
      <c r="B7" s="22" t="s">
        <v>133</v>
      </c>
      <c r="C7" s="22" t="s">
        <v>271</v>
      </c>
      <c r="D7" s="22" t="s">
        <v>4</v>
      </c>
      <c r="E7" s="22"/>
      <c r="F7" s="22"/>
      <c r="G7" s="22"/>
      <c r="H7" s="22"/>
      <c r="I7" s="177" t="s">
        <v>134</v>
      </c>
      <c r="J7" s="178" t="s">
        <v>4</v>
      </c>
      <c r="K7" s="178"/>
      <c r="L7" s="178"/>
      <c r="M7" s="179"/>
      <c r="N7" s="178"/>
    </row>
    <row r="8" spans="1:14" ht="12.75">
      <c r="A8" s="22" t="s">
        <v>250</v>
      </c>
      <c r="B8" s="22"/>
      <c r="C8" s="22" t="s">
        <v>101</v>
      </c>
      <c r="D8" s="22"/>
      <c r="E8" s="22"/>
      <c r="F8" s="22"/>
      <c r="G8" s="22"/>
      <c r="H8" s="22"/>
      <c r="I8" s="177" t="s">
        <v>12</v>
      </c>
      <c r="J8" s="178"/>
      <c r="K8" s="178"/>
      <c r="L8" s="178"/>
      <c r="M8" s="179"/>
      <c r="N8" s="178"/>
    </row>
    <row r="9" spans="1:14" ht="12.75">
      <c r="A9" s="157" t="s">
        <v>138</v>
      </c>
      <c r="B9" s="23" t="s">
        <v>139</v>
      </c>
      <c r="C9" s="23" t="s">
        <v>140</v>
      </c>
      <c r="D9" s="155">
        <v>1.43</v>
      </c>
      <c r="E9" s="23"/>
      <c r="F9" s="23"/>
      <c r="G9" s="23"/>
      <c r="H9" s="23"/>
      <c r="I9" s="160" t="s">
        <v>246</v>
      </c>
      <c r="J9" s="161">
        <v>2.03</v>
      </c>
      <c r="K9" s="161"/>
      <c r="L9" s="161"/>
      <c r="M9" s="161"/>
      <c r="N9" s="161"/>
    </row>
    <row r="10" spans="1:14" ht="12.75">
      <c r="A10" s="157" t="s">
        <v>141</v>
      </c>
      <c r="B10" s="23" t="s">
        <v>142</v>
      </c>
      <c r="C10" s="23">
        <v>20</v>
      </c>
      <c r="D10" s="155">
        <v>0.05</v>
      </c>
      <c r="E10" s="23"/>
      <c r="F10" s="23"/>
      <c r="G10" s="23"/>
      <c r="H10" s="23"/>
      <c r="I10" s="160">
        <v>20</v>
      </c>
      <c r="J10" s="161">
        <v>0.05</v>
      </c>
      <c r="K10" s="161"/>
      <c r="L10" s="161"/>
      <c r="M10" s="161"/>
      <c r="N10" s="161"/>
    </row>
    <row r="11" spans="1:14" ht="12.75">
      <c r="A11" s="157" t="s">
        <v>143</v>
      </c>
      <c r="B11" s="23" t="s">
        <v>144</v>
      </c>
      <c r="C11" s="23">
        <v>75</v>
      </c>
      <c r="D11" s="155">
        <v>0.08</v>
      </c>
      <c r="E11" s="23"/>
      <c r="F11" s="23"/>
      <c r="G11" s="23"/>
      <c r="H11" s="23"/>
      <c r="I11" s="160">
        <v>75</v>
      </c>
      <c r="J11" s="161">
        <v>0.08</v>
      </c>
      <c r="K11" s="161"/>
      <c r="L11" s="161"/>
      <c r="M11" s="161"/>
      <c r="N11" s="161"/>
    </row>
    <row r="12" spans="1:14" ht="12.75">
      <c r="A12" s="157" t="s">
        <v>145</v>
      </c>
      <c r="B12" s="23" t="s">
        <v>146</v>
      </c>
      <c r="C12" s="23">
        <v>100</v>
      </c>
      <c r="D12" s="155">
        <v>0.8</v>
      </c>
      <c r="E12" s="23"/>
      <c r="F12" s="23"/>
      <c r="G12" s="23"/>
      <c r="H12" s="23"/>
      <c r="I12" s="23">
        <v>100</v>
      </c>
      <c r="J12" s="155">
        <v>0.8</v>
      </c>
      <c r="K12" s="155"/>
      <c r="L12" s="155"/>
      <c r="M12" s="155"/>
      <c r="N12" s="155"/>
    </row>
    <row r="13" spans="1:14" ht="12.75">
      <c r="A13" s="157" t="s">
        <v>38</v>
      </c>
      <c r="B13" s="23"/>
      <c r="C13" s="23">
        <v>200</v>
      </c>
      <c r="D13" s="155">
        <v>0.61</v>
      </c>
      <c r="E13" s="23"/>
      <c r="F13" s="23"/>
      <c r="G13" s="23"/>
      <c r="H13" s="23"/>
      <c r="I13" s="159">
        <v>200</v>
      </c>
      <c r="J13" s="161">
        <v>0.61</v>
      </c>
      <c r="K13" s="161"/>
      <c r="L13" s="161"/>
      <c r="M13" s="161"/>
      <c r="N13" s="161"/>
    </row>
    <row r="14" spans="1:14" ht="12.75">
      <c r="A14" s="157" t="s">
        <v>147</v>
      </c>
      <c r="B14" s="23"/>
      <c r="C14" s="23">
        <v>100</v>
      </c>
      <c r="D14" s="155">
        <v>0.43</v>
      </c>
      <c r="E14" s="23"/>
      <c r="F14" s="23"/>
      <c r="G14" s="23"/>
      <c r="H14" s="23"/>
      <c r="I14" s="160">
        <v>100</v>
      </c>
      <c r="J14" s="161">
        <v>0.43</v>
      </c>
      <c r="K14" s="161"/>
      <c r="L14" s="161"/>
      <c r="M14" s="161"/>
      <c r="N14" s="161"/>
    </row>
    <row r="15" spans="1:14" s="35" customFormat="1" ht="12.75">
      <c r="A15" s="175" t="s">
        <v>148</v>
      </c>
      <c r="B15" s="22"/>
      <c r="C15" s="22"/>
      <c r="D15" s="176">
        <v>3.4</v>
      </c>
      <c r="E15" s="22"/>
      <c r="F15" s="22"/>
      <c r="G15" s="22"/>
      <c r="H15" s="22"/>
      <c r="I15" s="164"/>
      <c r="J15" s="169">
        <f>SUM(J9:J14)</f>
        <v>4</v>
      </c>
      <c r="K15" s="169"/>
      <c r="L15" s="169"/>
      <c r="M15" s="169"/>
      <c r="N15" s="169"/>
    </row>
    <row r="16" spans="1:14" ht="12.75">
      <c r="A16" s="22" t="s">
        <v>251</v>
      </c>
      <c r="B16" s="23"/>
      <c r="C16" s="23"/>
      <c r="D16" s="155"/>
      <c r="E16" s="23"/>
      <c r="F16" s="23"/>
      <c r="G16" s="23"/>
      <c r="H16" s="23"/>
      <c r="I16" s="157"/>
      <c r="J16" s="157"/>
      <c r="K16" s="157"/>
      <c r="L16" s="157"/>
      <c r="M16" s="157"/>
      <c r="N16" s="157"/>
    </row>
    <row r="17" spans="1:14" ht="12.75">
      <c r="A17" s="157" t="s">
        <v>149</v>
      </c>
      <c r="B17" s="23" t="s">
        <v>150</v>
      </c>
      <c r="C17" s="23" t="s">
        <v>151</v>
      </c>
      <c r="D17" s="155">
        <v>1.67</v>
      </c>
      <c r="E17" s="23"/>
      <c r="F17" s="23"/>
      <c r="G17" s="23"/>
      <c r="H17" s="23"/>
      <c r="I17" s="180" t="s">
        <v>192</v>
      </c>
      <c r="J17" s="155">
        <v>2.24</v>
      </c>
      <c r="K17" s="155"/>
      <c r="L17" s="155"/>
      <c r="M17" s="155"/>
      <c r="N17" s="155"/>
    </row>
    <row r="18" spans="1:14" ht="12.75">
      <c r="A18" s="157" t="s">
        <v>152</v>
      </c>
      <c r="B18" s="23" t="s">
        <v>153</v>
      </c>
      <c r="C18" s="23" t="s">
        <v>154</v>
      </c>
      <c r="D18" s="155">
        <v>0.12</v>
      </c>
      <c r="E18" s="23"/>
      <c r="F18" s="23"/>
      <c r="G18" s="23"/>
      <c r="H18" s="23"/>
      <c r="I18" s="167" t="s">
        <v>247</v>
      </c>
      <c r="J18" s="155">
        <v>0.15</v>
      </c>
      <c r="K18" s="155"/>
      <c r="L18" s="155"/>
      <c r="M18" s="155"/>
      <c r="N18" s="155"/>
    </row>
    <row r="19" spans="1:14" ht="12.75">
      <c r="A19" s="157" t="s">
        <v>155</v>
      </c>
      <c r="B19" s="23" t="s">
        <v>156</v>
      </c>
      <c r="C19" s="23">
        <v>75</v>
      </c>
      <c r="D19" s="155">
        <v>0.1</v>
      </c>
      <c r="E19" s="23"/>
      <c r="F19" s="23"/>
      <c r="G19" s="23"/>
      <c r="H19" s="23"/>
      <c r="I19" s="23">
        <v>75</v>
      </c>
      <c r="J19" s="155">
        <v>0.1</v>
      </c>
      <c r="K19" s="155"/>
      <c r="L19" s="155"/>
      <c r="M19" s="155"/>
      <c r="N19" s="155"/>
    </row>
    <row r="20" spans="1:14" ht="12.75">
      <c r="A20" s="157" t="s">
        <v>157</v>
      </c>
      <c r="B20" s="23" t="s">
        <v>158</v>
      </c>
      <c r="C20" s="23">
        <v>75</v>
      </c>
      <c r="D20" s="155">
        <v>0.3</v>
      </c>
      <c r="E20" s="23"/>
      <c r="F20" s="23"/>
      <c r="G20" s="23"/>
      <c r="H20" s="23"/>
      <c r="I20" s="23">
        <v>100</v>
      </c>
      <c r="J20" s="155">
        <v>0.3</v>
      </c>
      <c r="K20" s="155"/>
      <c r="L20" s="155"/>
      <c r="M20" s="155"/>
      <c r="N20" s="155"/>
    </row>
    <row r="21" spans="1:14" ht="12.75">
      <c r="A21" s="157" t="s">
        <v>38</v>
      </c>
      <c r="B21" s="23"/>
      <c r="C21" s="23">
        <v>200</v>
      </c>
      <c r="D21" s="155">
        <v>0.61</v>
      </c>
      <c r="E21" s="23"/>
      <c r="F21" s="23"/>
      <c r="G21" s="23"/>
      <c r="H21" s="23"/>
      <c r="I21" s="159">
        <v>200</v>
      </c>
      <c r="J21" s="161">
        <v>0.61</v>
      </c>
      <c r="K21" s="161"/>
      <c r="L21" s="161"/>
      <c r="M21" s="161"/>
      <c r="N21" s="161"/>
    </row>
    <row r="22" spans="1:14" ht="12.75">
      <c r="A22" s="157" t="s">
        <v>147</v>
      </c>
      <c r="B22" s="23"/>
      <c r="C22" s="23">
        <v>150</v>
      </c>
      <c r="D22" s="155">
        <v>0.6</v>
      </c>
      <c r="E22" s="23"/>
      <c r="F22" s="23"/>
      <c r="G22" s="23"/>
      <c r="H22" s="23"/>
      <c r="I22" s="160">
        <v>150</v>
      </c>
      <c r="J22" s="161">
        <v>0.6</v>
      </c>
      <c r="K22" s="161"/>
      <c r="L22" s="161"/>
      <c r="M22" s="161"/>
      <c r="N22" s="161"/>
    </row>
    <row r="23" spans="1:14" s="35" customFormat="1" ht="12.75">
      <c r="A23" s="175" t="s">
        <v>148</v>
      </c>
      <c r="B23" s="22"/>
      <c r="C23" s="22"/>
      <c r="D23" s="176">
        <v>3.4</v>
      </c>
      <c r="E23" s="22"/>
      <c r="F23" s="22"/>
      <c r="G23" s="22"/>
      <c r="H23" s="22"/>
      <c r="I23" s="165"/>
      <c r="J23" s="166">
        <f>SUM(J17:J22)</f>
        <v>4</v>
      </c>
      <c r="K23" s="166"/>
      <c r="L23" s="166"/>
      <c r="M23" s="166"/>
      <c r="N23" s="166"/>
    </row>
    <row r="24" spans="1:14" ht="12.75">
      <c r="A24" s="22" t="s">
        <v>252</v>
      </c>
      <c r="B24" s="23"/>
      <c r="C24" s="23"/>
      <c r="D24" s="155"/>
      <c r="E24" s="23"/>
      <c r="F24" s="23"/>
      <c r="G24" s="23"/>
      <c r="H24" s="23"/>
      <c r="I24" s="157"/>
      <c r="J24" s="157"/>
      <c r="K24" s="157"/>
      <c r="L24" s="157"/>
      <c r="M24" s="157"/>
      <c r="N24" s="157"/>
    </row>
    <row r="25" spans="1:14" ht="12.75">
      <c r="A25" s="157" t="s">
        <v>159</v>
      </c>
      <c r="B25" s="23" t="s">
        <v>160</v>
      </c>
      <c r="C25" s="23">
        <v>75</v>
      </c>
      <c r="D25" s="155">
        <v>1.62</v>
      </c>
      <c r="E25" s="23"/>
      <c r="F25" s="23"/>
      <c r="G25" s="23"/>
      <c r="H25" s="23"/>
      <c r="I25" s="159">
        <v>100</v>
      </c>
      <c r="J25" s="161">
        <v>2.19</v>
      </c>
      <c r="K25" s="161"/>
      <c r="L25" s="161"/>
      <c r="M25" s="161"/>
      <c r="N25" s="161"/>
    </row>
    <row r="26" spans="1:14" ht="12.75">
      <c r="A26" s="157" t="s">
        <v>152</v>
      </c>
      <c r="B26" s="23" t="s">
        <v>153</v>
      </c>
      <c r="C26" s="23" t="s">
        <v>161</v>
      </c>
      <c r="D26" s="155">
        <v>0.12</v>
      </c>
      <c r="E26" s="23"/>
      <c r="F26" s="23"/>
      <c r="G26" s="23"/>
      <c r="H26" s="23"/>
      <c r="I26" s="167" t="s">
        <v>154</v>
      </c>
      <c r="J26" s="155">
        <v>0.15</v>
      </c>
      <c r="K26" s="155"/>
      <c r="L26" s="155"/>
      <c r="M26" s="155"/>
      <c r="N26" s="155"/>
    </row>
    <row r="27" spans="1:14" ht="12.75">
      <c r="A27" s="157" t="s">
        <v>162</v>
      </c>
      <c r="B27" s="23" t="s">
        <v>156</v>
      </c>
      <c r="C27" s="23">
        <v>50</v>
      </c>
      <c r="D27" s="155">
        <v>0.1</v>
      </c>
      <c r="E27" s="23"/>
      <c r="F27" s="23"/>
      <c r="G27" s="23"/>
      <c r="H27" s="23"/>
      <c r="I27" s="23">
        <v>75</v>
      </c>
      <c r="J27" s="155">
        <v>0.1</v>
      </c>
      <c r="K27" s="155"/>
      <c r="L27" s="155"/>
      <c r="M27" s="155"/>
      <c r="N27" s="155"/>
    </row>
    <row r="28" spans="1:14" ht="12.75">
      <c r="A28" s="157" t="s">
        <v>163</v>
      </c>
      <c r="B28" s="23" t="s">
        <v>164</v>
      </c>
      <c r="C28" s="23">
        <v>100</v>
      </c>
      <c r="D28" s="155">
        <v>0.35</v>
      </c>
      <c r="E28" s="23"/>
      <c r="F28" s="23"/>
      <c r="G28" s="23"/>
      <c r="H28" s="23"/>
      <c r="I28" s="159">
        <v>100</v>
      </c>
      <c r="J28" s="161">
        <v>0.35</v>
      </c>
      <c r="K28" s="161"/>
      <c r="L28" s="161"/>
      <c r="M28" s="161"/>
      <c r="N28" s="161"/>
    </row>
    <row r="29" spans="1:14" ht="12.75">
      <c r="A29" s="157" t="s">
        <v>38</v>
      </c>
      <c r="B29" s="23"/>
      <c r="C29" s="23">
        <v>200</v>
      </c>
      <c r="D29" s="155">
        <v>0.61</v>
      </c>
      <c r="E29" s="23"/>
      <c r="F29" s="23"/>
      <c r="G29" s="23"/>
      <c r="H29" s="23"/>
      <c r="I29" s="159">
        <v>200</v>
      </c>
      <c r="J29" s="161">
        <v>0.61</v>
      </c>
      <c r="K29" s="161"/>
      <c r="L29" s="161"/>
      <c r="M29" s="161"/>
      <c r="N29" s="161"/>
    </row>
    <row r="30" spans="1:14" ht="12.75">
      <c r="A30" s="157" t="s">
        <v>147</v>
      </c>
      <c r="B30" s="23"/>
      <c r="C30" s="23">
        <v>150</v>
      </c>
      <c r="D30" s="155">
        <v>0.6</v>
      </c>
      <c r="E30" s="23"/>
      <c r="F30" s="23"/>
      <c r="G30" s="23"/>
      <c r="H30" s="23"/>
      <c r="I30" s="160">
        <v>150</v>
      </c>
      <c r="J30" s="161">
        <v>0.6</v>
      </c>
      <c r="K30" s="161"/>
      <c r="L30" s="161"/>
      <c r="M30" s="161"/>
      <c r="N30" s="161"/>
    </row>
    <row r="31" spans="1:14" s="35" customFormat="1" ht="12.75">
      <c r="A31" s="175" t="s">
        <v>148</v>
      </c>
      <c r="B31" s="22"/>
      <c r="C31" s="22"/>
      <c r="D31" s="176">
        <v>3.4</v>
      </c>
      <c r="E31" s="22"/>
      <c r="F31" s="22"/>
      <c r="G31" s="22"/>
      <c r="H31" s="22"/>
      <c r="I31" s="164"/>
      <c r="J31" s="169">
        <f>SUM(J25:J30)</f>
        <v>4</v>
      </c>
      <c r="K31" s="169"/>
      <c r="L31" s="169"/>
      <c r="M31" s="169"/>
      <c r="N31" s="169"/>
    </row>
    <row r="32" spans="1:14" ht="12.75">
      <c r="A32" s="22" t="s">
        <v>253</v>
      </c>
      <c r="B32" s="23"/>
      <c r="C32" s="23"/>
      <c r="D32" s="155"/>
      <c r="E32" s="23"/>
      <c r="F32" s="23"/>
      <c r="G32" s="23"/>
      <c r="H32" s="23"/>
      <c r="I32" s="157"/>
      <c r="J32" s="157"/>
      <c r="K32" s="157"/>
      <c r="L32" s="157"/>
      <c r="M32" s="157"/>
      <c r="N32" s="157"/>
    </row>
    <row r="33" spans="1:14" ht="12.75">
      <c r="A33" s="157" t="s">
        <v>165</v>
      </c>
      <c r="B33" s="23" t="s">
        <v>166</v>
      </c>
      <c r="C33" s="23">
        <v>200</v>
      </c>
      <c r="D33" s="155">
        <v>2.21</v>
      </c>
      <c r="E33" s="23"/>
      <c r="F33" s="23"/>
      <c r="G33" s="23"/>
      <c r="H33" s="23"/>
      <c r="I33" s="181">
        <v>300</v>
      </c>
      <c r="J33" s="182">
        <v>2.81</v>
      </c>
      <c r="K33" s="182"/>
      <c r="L33" s="182"/>
      <c r="M33" s="182"/>
      <c r="N33" s="182"/>
    </row>
    <row r="34" spans="1:14" ht="12.75">
      <c r="A34" s="157" t="s">
        <v>167</v>
      </c>
      <c r="B34" s="23" t="s">
        <v>168</v>
      </c>
      <c r="C34" s="23">
        <v>30</v>
      </c>
      <c r="D34" s="155">
        <v>0.15</v>
      </c>
      <c r="E34" s="23"/>
      <c r="F34" s="23"/>
      <c r="G34" s="23"/>
      <c r="H34" s="23"/>
      <c r="I34" s="160">
        <v>30</v>
      </c>
      <c r="J34" s="182">
        <v>0.15</v>
      </c>
      <c r="K34" s="182"/>
      <c r="L34" s="182"/>
      <c r="M34" s="182"/>
      <c r="N34" s="182"/>
    </row>
    <row r="35" spans="1:14" ht="12.75">
      <c r="A35" s="157" t="s">
        <v>38</v>
      </c>
      <c r="B35" s="23"/>
      <c r="C35" s="23">
        <v>200</v>
      </c>
      <c r="D35" s="155">
        <v>0.61</v>
      </c>
      <c r="E35" s="23"/>
      <c r="F35" s="23"/>
      <c r="G35" s="23"/>
      <c r="H35" s="23"/>
      <c r="I35" s="159">
        <v>200</v>
      </c>
      <c r="J35" s="161">
        <v>0.61</v>
      </c>
      <c r="K35" s="161"/>
      <c r="L35" s="161"/>
      <c r="M35" s="161"/>
      <c r="N35" s="161"/>
    </row>
    <row r="36" spans="1:14" ht="12.75">
      <c r="A36" s="157" t="s">
        <v>147</v>
      </c>
      <c r="B36" s="23"/>
      <c r="C36" s="23">
        <v>100</v>
      </c>
      <c r="D36" s="155">
        <v>0.43</v>
      </c>
      <c r="E36" s="23"/>
      <c r="F36" s="23"/>
      <c r="G36" s="23"/>
      <c r="H36" s="23"/>
      <c r="I36" s="160">
        <v>100</v>
      </c>
      <c r="J36" s="161">
        <v>0.43</v>
      </c>
      <c r="K36" s="161"/>
      <c r="L36" s="161"/>
      <c r="M36" s="161"/>
      <c r="N36" s="161"/>
    </row>
    <row r="37" spans="1:14" s="35" customFormat="1" ht="12.75">
      <c r="A37" s="175" t="s">
        <v>148</v>
      </c>
      <c r="B37" s="22"/>
      <c r="C37" s="22"/>
      <c r="D37" s="176">
        <v>3.4</v>
      </c>
      <c r="E37" s="22"/>
      <c r="F37" s="22"/>
      <c r="G37" s="22"/>
      <c r="H37" s="22"/>
      <c r="I37" s="165"/>
      <c r="J37" s="166">
        <f>SUM(J33:J36)</f>
        <v>4</v>
      </c>
      <c r="K37" s="166"/>
      <c r="L37" s="166"/>
      <c r="M37" s="166"/>
      <c r="N37" s="166"/>
    </row>
    <row r="38" spans="1:14" ht="12.75">
      <c r="A38" s="22" t="s">
        <v>254</v>
      </c>
      <c r="B38" s="23"/>
      <c r="C38" s="23"/>
      <c r="D38" s="155"/>
      <c r="E38" s="23"/>
      <c r="F38" s="23"/>
      <c r="G38" s="23"/>
      <c r="H38" s="23"/>
      <c r="I38" s="157"/>
      <c r="J38" s="157"/>
      <c r="K38" s="157"/>
      <c r="L38" s="157"/>
      <c r="M38" s="157"/>
      <c r="N38" s="157"/>
    </row>
    <row r="39" spans="1:14" ht="12.75">
      <c r="A39" s="157" t="s">
        <v>169</v>
      </c>
      <c r="B39" s="23" t="s">
        <v>170</v>
      </c>
      <c r="C39" s="23">
        <v>75</v>
      </c>
      <c r="D39" s="155">
        <v>1.15</v>
      </c>
      <c r="E39" s="23"/>
      <c r="F39" s="23"/>
      <c r="G39" s="23"/>
      <c r="H39" s="23"/>
      <c r="I39" s="154">
        <v>100</v>
      </c>
      <c r="J39" s="155">
        <v>1.75</v>
      </c>
      <c r="K39" s="155"/>
      <c r="L39" s="155"/>
      <c r="M39" s="155"/>
      <c r="N39" s="155"/>
    </row>
    <row r="40" spans="1:14" ht="12.75">
      <c r="A40" s="157" t="s">
        <v>152</v>
      </c>
      <c r="B40" s="23" t="s">
        <v>153</v>
      </c>
      <c r="C40" s="23" t="s">
        <v>154</v>
      </c>
      <c r="D40" s="155">
        <v>0.1</v>
      </c>
      <c r="E40" s="23"/>
      <c r="F40" s="23"/>
      <c r="G40" s="23"/>
      <c r="H40" s="23"/>
      <c r="I40" s="167" t="s">
        <v>247</v>
      </c>
      <c r="J40" s="155">
        <v>0.1</v>
      </c>
      <c r="K40" s="155"/>
      <c r="L40" s="155"/>
      <c r="M40" s="155"/>
      <c r="N40" s="155"/>
    </row>
    <row r="41" spans="1:14" ht="12.75">
      <c r="A41" s="157" t="s">
        <v>171</v>
      </c>
      <c r="B41" s="23" t="s">
        <v>172</v>
      </c>
      <c r="C41" s="23">
        <v>75</v>
      </c>
      <c r="D41" s="155">
        <v>0.1</v>
      </c>
      <c r="E41" s="23"/>
      <c r="F41" s="23"/>
      <c r="G41" s="23"/>
      <c r="H41" s="23"/>
      <c r="I41" s="23">
        <v>75</v>
      </c>
      <c r="J41" s="155">
        <v>0.1</v>
      </c>
      <c r="K41" s="155"/>
      <c r="L41" s="155"/>
      <c r="M41" s="155"/>
      <c r="N41" s="155"/>
    </row>
    <row r="42" spans="1:14" ht="12.75">
      <c r="A42" s="157" t="s">
        <v>173</v>
      </c>
      <c r="B42" s="23" t="s">
        <v>174</v>
      </c>
      <c r="C42" s="23">
        <v>100</v>
      </c>
      <c r="D42" s="155">
        <v>0.3</v>
      </c>
      <c r="E42" s="23"/>
      <c r="F42" s="23"/>
      <c r="G42" s="23"/>
      <c r="H42" s="23"/>
      <c r="I42" s="23">
        <v>100</v>
      </c>
      <c r="J42" s="155">
        <v>0.3</v>
      </c>
      <c r="K42" s="155"/>
      <c r="L42" s="155"/>
      <c r="M42" s="155"/>
      <c r="N42" s="155"/>
    </row>
    <row r="43" spans="1:14" ht="12.75">
      <c r="A43" s="157" t="s">
        <v>38</v>
      </c>
      <c r="B43" s="23"/>
      <c r="C43" s="23">
        <v>200</v>
      </c>
      <c r="D43" s="155">
        <v>0.61</v>
      </c>
      <c r="E43" s="23"/>
      <c r="F43" s="23"/>
      <c r="G43" s="23"/>
      <c r="H43" s="23"/>
      <c r="I43" s="159">
        <v>200</v>
      </c>
      <c r="J43" s="161">
        <v>0.6</v>
      </c>
      <c r="K43" s="161"/>
      <c r="L43" s="161"/>
      <c r="M43" s="161"/>
      <c r="N43" s="161"/>
    </row>
    <row r="44" spans="1:14" ht="12.75">
      <c r="A44" s="157" t="s">
        <v>175</v>
      </c>
      <c r="B44" s="23"/>
      <c r="C44" s="23">
        <v>100</v>
      </c>
      <c r="D44" s="155">
        <v>1.14</v>
      </c>
      <c r="E44" s="23"/>
      <c r="F44" s="23"/>
      <c r="G44" s="23"/>
      <c r="H44" s="23"/>
      <c r="I44" s="160">
        <v>100</v>
      </c>
      <c r="J44" s="161">
        <v>1.15</v>
      </c>
      <c r="K44" s="161"/>
      <c r="L44" s="161"/>
      <c r="M44" s="161"/>
      <c r="N44" s="161"/>
    </row>
    <row r="45" spans="1:14" s="35" customFormat="1" ht="12.75">
      <c r="A45" s="175" t="s">
        <v>148</v>
      </c>
      <c r="B45" s="22"/>
      <c r="C45" s="22"/>
      <c r="D45" s="176">
        <v>3.4</v>
      </c>
      <c r="E45" s="22"/>
      <c r="F45" s="22"/>
      <c r="G45" s="22"/>
      <c r="H45" s="22"/>
      <c r="I45" s="165"/>
      <c r="J45" s="166">
        <f>SUM(J39:J44)</f>
        <v>4</v>
      </c>
      <c r="K45" s="166"/>
      <c r="L45" s="166"/>
      <c r="M45" s="166"/>
      <c r="N45" s="166"/>
    </row>
    <row r="46" spans="1:14" ht="12.75">
      <c r="A46" s="22" t="s">
        <v>255</v>
      </c>
      <c r="B46" s="23"/>
      <c r="C46" s="23"/>
      <c r="D46" s="155"/>
      <c r="E46" s="23"/>
      <c r="F46" s="23"/>
      <c r="G46" s="23"/>
      <c r="H46" s="23"/>
      <c r="I46" s="157"/>
      <c r="J46" s="157"/>
      <c r="K46" s="157"/>
      <c r="L46" s="157"/>
      <c r="M46" s="157"/>
      <c r="N46" s="157"/>
    </row>
    <row r="47" spans="1:14" ht="12.75">
      <c r="A47" s="157" t="s">
        <v>176</v>
      </c>
      <c r="B47" s="23" t="s">
        <v>177</v>
      </c>
      <c r="C47" s="23">
        <v>82.5</v>
      </c>
      <c r="D47" s="155">
        <v>1.81</v>
      </c>
      <c r="E47" s="23"/>
      <c r="F47" s="23"/>
      <c r="G47" s="23"/>
      <c r="H47" s="23"/>
      <c r="I47" s="154">
        <v>110</v>
      </c>
      <c r="J47" s="155">
        <v>2.41</v>
      </c>
      <c r="K47" s="155"/>
      <c r="L47" s="155"/>
      <c r="M47" s="155"/>
      <c r="N47" s="155"/>
    </row>
    <row r="48" spans="1:14" ht="12.75">
      <c r="A48" s="157" t="s">
        <v>141</v>
      </c>
      <c r="B48" s="23" t="s">
        <v>142</v>
      </c>
      <c r="C48" s="23">
        <v>20</v>
      </c>
      <c r="D48" s="155">
        <v>0.05</v>
      </c>
      <c r="E48" s="23"/>
      <c r="F48" s="23"/>
      <c r="G48" s="23"/>
      <c r="H48" s="23"/>
      <c r="I48" s="160">
        <v>40</v>
      </c>
      <c r="J48" s="161">
        <v>0.05</v>
      </c>
      <c r="K48" s="161"/>
      <c r="L48" s="161"/>
      <c r="M48" s="161"/>
      <c r="N48" s="161"/>
    </row>
    <row r="49" spans="1:14" ht="12.75">
      <c r="A49" s="157" t="s">
        <v>143</v>
      </c>
      <c r="B49" s="23" t="s">
        <v>144</v>
      </c>
      <c r="C49" s="23">
        <v>75</v>
      </c>
      <c r="D49" s="155">
        <v>0.1</v>
      </c>
      <c r="E49" s="23"/>
      <c r="F49" s="23"/>
      <c r="G49" s="23"/>
      <c r="H49" s="23"/>
      <c r="I49" s="160">
        <v>75</v>
      </c>
      <c r="J49" s="161">
        <v>0.1</v>
      </c>
      <c r="K49" s="161"/>
      <c r="L49" s="161"/>
      <c r="M49" s="161"/>
      <c r="N49" s="161"/>
    </row>
    <row r="50" spans="1:14" ht="12.75">
      <c r="A50" s="157" t="s">
        <v>178</v>
      </c>
      <c r="B50" s="23" t="s">
        <v>179</v>
      </c>
      <c r="C50" s="23">
        <v>100</v>
      </c>
      <c r="D50" s="155">
        <v>0.4</v>
      </c>
      <c r="E50" s="23"/>
      <c r="F50" s="23"/>
      <c r="G50" s="23"/>
      <c r="H50" s="23"/>
      <c r="I50" s="160">
        <v>100</v>
      </c>
      <c r="J50" s="161">
        <v>0.4</v>
      </c>
      <c r="K50" s="161"/>
      <c r="L50" s="161"/>
      <c r="M50" s="161"/>
      <c r="N50" s="161"/>
    </row>
    <row r="51" spans="1:14" ht="12.75">
      <c r="A51" s="157" t="s">
        <v>38</v>
      </c>
      <c r="B51" s="23"/>
      <c r="C51" s="23">
        <v>200</v>
      </c>
      <c r="D51" s="155">
        <v>0.61</v>
      </c>
      <c r="E51" s="23"/>
      <c r="F51" s="23"/>
      <c r="G51" s="23"/>
      <c r="H51" s="23"/>
      <c r="I51" s="159">
        <v>200</v>
      </c>
      <c r="J51" s="161">
        <v>0.61</v>
      </c>
      <c r="K51" s="161"/>
      <c r="L51" s="161"/>
      <c r="M51" s="161"/>
      <c r="N51" s="161"/>
    </row>
    <row r="52" spans="1:14" ht="12.75">
      <c r="A52" s="157" t="s">
        <v>147</v>
      </c>
      <c r="B52" s="23"/>
      <c r="C52" s="23">
        <v>100</v>
      </c>
      <c r="D52" s="155">
        <v>0.43</v>
      </c>
      <c r="E52" s="23"/>
      <c r="F52" s="23"/>
      <c r="G52" s="23"/>
      <c r="H52" s="23"/>
      <c r="I52" s="160">
        <v>100</v>
      </c>
      <c r="J52" s="161">
        <v>0.43</v>
      </c>
      <c r="K52" s="161"/>
      <c r="L52" s="161"/>
      <c r="M52" s="161"/>
      <c r="N52" s="161"/>
    </row>
    <row r="53" spans="1:14" s="35" customFormat="1" ht="12.75">
      <c r="A53" s="175" t="s">
        <v>148</v>
      </c>
      <c r="B53" s="22"/>
      <c r="C53" s="22"/>
      <c r="D53" s="176">
        <v>3.4</v>
      </c>
      <c r="E53" s="22"/>
      <c r="F53" s="22"/>
      <c r="G53" s="22"/>
      <c r="H53" s="22"/>
      <c r="I53" s="156"/>
      <c r="J53" s="166">
        <f>SUM(J47:J52)</f>
        <v>4</v>
      </c>
      <c r="K53" s="166"/>
      <c r="L53" s="166"/>
      <c r="M53" s="166"/>
      <c r="N53" s="166"/>
    </row>
    <row r="54" spans="1:14" ht="12.75">
      <c r="A54" s="22" t="s">
        <v>256</v>
      </c>
      <c r="B54" s="23"/>
      <c r="C54" s="23"/>
      <c r="D54" s="155"/>
      <c r="E54" s="23"/>
      <c r="F54" s="23"/>
      <c r="G54" s="23"/>
      <c r="H54" s="23"/>
      <c r="I54" s="157"/>
      <c r="J54" s="157"/>
      <c r="K54" s="157"/>
      <c r="L54" s="157"/>
      <c r="M54" s="157"/>
      <c r="N54" s="157"/>
    </row>
    <row r="55" spans="1:14" ht="12.75">
      <c r="A55" s="157" t="s">
        <v>180</v>
      </c>
      <c r="B55" s="23" t="s">
        <v>181</v>
      </c>
      <c r="C55" s="23" t="s">
        <v>182</v>
      </c>
      <c r="D55" s="155">
        <v>1.79</v>
      </c>
      <c r="E55" s="23"/>
      <c r="F55" s="23"/>
      <c r="G55" s="23"/>
      <c r="H55" s="23"/>
      <c r="I55" s="167" t="s">
        <v>248</v>
      </c>
      <c r="J55" s="155">
        <v>2.03</v>
      </c>
      <c r="K55" s="155"/>
      <c r="L55" s="155"/>
      <c r="M55" s="155"/>
      <c r="N55" s="155"/>
    </row>
    <row r="56" spans="1:14" ht="12.75">
      <c r="A56" s="157" t="s">
        <v>171</v>
      </c>
      <c r="B56" s="23" t="s">
        <v>172</v>
      </c>
      <c r="C56" s="23">
        <v>75</v>
      </c>
      <c r="D56" s="155">
        <v>0.1</v>
      </c>
      <c r="E56" s="23"/>
      <c r="F56" s="23"/>
      <c r="G56" s="23"/>
      <c r="H56" s="23"/>
      <c r="I56" s="23">
        <v>75</v>
      </c>
      <c r="J56" s="155">
        <v>0.1</v>
      </c>
      <c r="K56" s="155"/>
      <c r="L56" s="155"/>
      <c r="M56" s="155"/>
      <c r="N56" s="155"/>
    </row>
    <row r="57" spans="1:14" ht="12.75">
      <c r="A57" s="157" t="s">
        <v>183</v>
      </c>
      <c r="B57" s="23" t="s">
        <v>184</v>
      </c>
      <c r="C57" s="23">
        <v>100</v>
      </c>
      <c r="D57" s="155">
        <v>0.35</v>
      </c>
      <c r="E57" s="23"/>
      <c r="F57" s="23"/>
      <c r="G57" s="23"/>
      <c r="H57" s="23"/>
      <c r="I57" s="154">
        <v>100</v>
      </c>
      <c r="J57" s="155">
        <v>0.35</v>
      </c>
      <c r="K57" s="155"/>
      <c r="L57" s="155"/>
      <c r="M57" s="155"/>
      <c r="N57" s="155"/>
    </row>
    <row r="58" spans="1:14" ht="12.75">
      <c r="A58" s="157" t="s">
        <v>38</v>
      </c>
      <c r="B58" s="23"/>
      <c r="C58" s="23">
        <v>200</v>
      </c>
      <c r="D58" s="155">
        <v>0.6</v>
      </c>
      <c r="E58" s="23"/>
      <c r="F58" s="23"/>
      <c r="G58" s="23"/>
      <c r="H58" s="23"/>
      <c r="I58" s="159">
        <v>200</v>
      </c>
      <c r="J58" s="161">
        <v>0.6</v>
      </c>
      <c r="K58" s="161"/>
      <c r="L58" s="161"/>
      <c r="M58" s="161"/>
      <c r="N58" s="161"/>
    </row>
    <row r="59" spans="1:14" ht="12.75">
      <c r="A59" s="157" t="s">
        <v>185</v>
      </c>
      <c r="B59" s="23"/>
      <c r="C59" s="23">
        <v>25</v>
      </c>
      <c r="D59" s="155">
        <v>0.36</v>
      </c>
      <c r="E59" s="23"/>
      <c r="F59" s="23"/>
      <c r="G59" s="23"/>
      <c r="H59" s="23"/>
      <c r="I59" s="159">
        <v>50</v>
      </c>
      <c r="J59" s="161">
        <v>0.72</v>
      </c>
      <c r="K59" s="161"/>
      <c r="L59" s="161"/>
      <c r="M59" s="161"/>
      <c r="N59" s="161"/>
    </row>
    <row r="60" spans="1:14" ht="12.75">
      <c r="A60" s="157" t="s">
        <v>147</v>
      </c>
      <c r="B60" s="23"/>
      <c r="C60" s="23">
        <v>50</v>
      </c>
      <c r="D60" s="155">
        <v>0.2</v>
      </c>
      <c r="E60" s="23"/>
      <c r="F60" s="23"/>
      <c r="G60" s="23"/>
      <c r="H60" s="23"/>
      <c r="I60" s="160">
        <v>50</v>
      </c>
      <c r="J60" s="161">
        <v>0.2</v>
      </c>
      <c r="K60" s="161"/>
      <c r="L60" s="161"/>
      <c r="M60" s="161"/>
      <c r="N60" s="161"/>
    </row>
    <row r="61" spans="1:14" s="35" customFormat="1" ht="12.75">
      <c r="A61" s="175" t="s">
        <v>148</v>
      </c>
      <c r="B61" s="22"/>
      <c r="C61" s="22"/>
      <c r="D61" s="176">
        <v>3.4</v>
      </c>
      <c r="E61" s="22"/>
      <c r="F61" s="22"/>
      <c r="G61" s="22"/>
      <c r="H61" s="22"/>
      <c r="I61" s="165"/>
      <c r="J61" s="166">
        <f>SUM(J55:J60)</f>
        <v>4</v>
      </c>
      <c r="K61" s="166"/>
      <c r="L61" s="166"/>
      <c r="M61" s="166"/>
      <c r="N61" s="166"/>
    </row>
    <row r="62" spans="1:14" ht="12.75">
      <c r="A62" s="22" t="s">
        <v>257</v>
      </c>
      <c r="B62" s="23"/>
      <c r="C62" s="23"/>
      <c r="D62" s="155"/>
      <c r="E62" s="23"/>
      <c r="F62" s="23"/>
      <c r="G62" s="23"/>
      <c r="H62" s="23"/>
      <c r="I62" s="157"/>
      <c r="J62" s="157"/>
      <c r="K62" s="157"/>
      <c r="L62" s="157"/>
      <c r="M62" s="157"/>
      <c r="N62" s="157"/>
    </row>
    <row r="63" spans="1:14" ht="12.75">
      <c r="A63" s="157" t="s">
        <v>186</v>
      </c>
      <c r="B63" s="23" t="s">
        <v>187</v>
      </c>
      <c r="C63" s="23" t="s">
        <v>151</v>
      </c>
      <c r="D63" s="155">
        <v>1.8</v>
      </c>
      <c r="E63" s="23"/>
      <c r="F63" s="23"/>
      <c r="G63" s="23"/>
      <c r="H63" s="23"/>
      <c r="I63" s="167" t="s">
        <v>192</v>
      </c>
      <c r="J63" s="155">
        <v>2.34</v>
      </c>
      <c r="K63" s="155"/>
      <c r="L63" s="155"/>
      <c r="M63" s="155"/>
      <c r="N63" s="155"/>
    </row>
    <row r="64" spans="1:14" ht="12.75">
      <c r="A64" s="157" t="s">
        <v>188</v>
      </c>
      <c r="B64" s="23" t="s">
        <v>189</v>
      </c>
      <c r="C64" s="23" t="s">
        <v>161</v>
      </c>
      <c r="D64" s="155">
        <v>0.11</v>
      </c>
      <c r="E64" s="23"/>
      <c r="F64" s="23"/>
      <c r="G64" s="23"/>
      <c r="H64" s="23"/>
      <c r="I64" s="167" t="s">
        <v>154</v>
      </c>
      <c r="J64" s="155">
        <v>0.17</v>
      </c>
      <c r="K64" s="155"/>
      <c r="L64" s="155"/>
      <c r="M64" s="155"/>
      <c r="N64" s="155"/>
    </row>
    <row r="65" spans="1:14" ht="12.75">
      <c r="A65" s="157" t="s">
        <v>190</v>
      </c>
      <c r="B65" s="23" t="s">
        <v>191</v>
      </c>
      <c r="C65" s="23" t="s">
        <v>192</v>
      </c>
      <c r="D65" s="155">
        <v>0.3</v>
      </c>
      <c r="E65" s="23"/>
      <c r="F65" s="23"/>
      <c r="G65" s="23"/>
      <c r="H65" s="23"/>
      <c r="I65" s="167" t="s">
        <v>192</v>
      </c>
      <c r="J65" s="155">
        <v>0.3</v>
      </c>
      <c r="K65" s="155"/>
      <c r="L65" s="155"/>
      <c r="M65" s="155"/>
      <c r="N65" s="155"/>
    </row>
    <row r="66" spans="1:14" ht="12.75">
      <c r="A66" s="157" t="s">
        <v>147</v>
      </c>
      <c r="B66" s="23"/>
      <c r="C66" s="23">
        <v>100</v>
      </c>
      <c r="D66" s="155">
        <v>0.43</v>
      </c>
      <c r="E66" s="23"/>
      <c r="F66" s="23"/>
      <c r="G66" s="23"/>
      <c r="H66" s="23"/>
      <c r="I66" s="160">
        <v>100</v>
      </c>
      <c r="J66" s="161">
        <v>0.43</v>
      </c>
      <c r="K66" s="161"/>
      <c r="L66" s="161"/>
      <c r="M66" s="161"/>
      <c r="N66" s="161"/>
    </row>
    <row r="67" spans="1:14" ht="12.75">
      <c r="A67" s="157" t="s">
        <v>193</v>
      </c>
      <c r="B67" s="23" t="s">
        <v>194</v>
      </c>
      <c r="C67" s="23">
        <v>50</v>
      </c>
      <c r="D67" s="155">
        <v>0.76</v>
      </c>
      <c r="E67" s="23"/>
      <c r="F67" s="23"/>
      <c r="G67" s="23"/>
      <c r="H67" s="23"/>
      <c r="I67" s="159">
        <v>50</v>
      </c>
      <c r="J67" s="161">
        <v>0.76</v>
      </c>
      <c r="K67" s="161"/>
      <c r="L67" s="161"/>
      <c r="M67" s="161"/>
      <c r="N67" s="161"/>
    </row>
    <row r="68" spans="1:14" s="35" customFormat="1" ht="12.75">
      <c r="A68" s="175" t="s">
        <v>148</v>
      </c>
      <c r="B68" s="22"/>
      <c r="C68" s="22"/>
      <c r="D68" s="176">
        <v>3.4</v>
      </c>
      <c r="E68" s="22"/>
      <c r="F68" s="22"/>
      <c r="G68" s="22"/>
      <c r="H68" s="22"/>
      <c r="I68" s="165"/>
      <c r="J68" s="166">
        <f>SUM(J63:J67)</f>
        <v>4</v>
      </c>
      <c r="K68" s="166"/>
      <c r="L68" s="166"/>
      <c r="M68" s="166"/>
      <c r="N68" s="166"/>
    </row>
    <row r="69" spans="1:14" ht="12.75">
      <c r="A69" s="22" t="s">
        <v>258</v>
      </c>
      <c r="B69" s="23"/>
      <c r="C69" s="23"/>
      <c r="D69" s="155"/>
      <c r="E69" s="23"/>
      <c r="F69" s="23"/>
      <c r="G69" s="23"/>
      <c r="H69" s="23"/>
      <c r="I69" s="157"/>
      <c r="J69" s="157"/>
      <c r="K69" s="157"/>
      <c r="L69" s="157"/>
      <c r="M69" s="157"/>
      <c r="N69" s="157"/>
    </row>
    <row r="70" spans="1:14" ht="12.75">
      <c r="A70" s="157" t="s">
        <v>195</v>
      </c>
      <c r="B70" s="23" t="s">
        <v>196</v>
      </c>
      <c r="C70" s="23" t="s">
        <v>151</v>
      </c>
      <c r="D70" s="155">
        <v>1.89</v>
      </c>
      <c r="E70" s="23"/>
      <c r="F70" s="23"/>
      <c r="G70" s="23"/>
      <c r="H70" s="23"/>
      <c r="I70" s="167" t="s">
        <v>192</v>
      </c>
      <c r="J70" s="155">
        <v>2.49</v>
      </c>
      <c r="K70" s="155"/>
      <c r="L70" s="155"/>
      <c r="M70" s="155"/>
      <c r="N70" s="155"/>
    </row>
    <row r="71" spans="1:14" ht="12.75">
      <c r="A71" s="157" t="s">
        <v>197</v>
      </c>
      <c r="B71" s="23"/>
      <c r="C71" s="23" t="s">
        <v>198</v>
      </c>
      <c r="D71" s="155">
        <v>0.3</v>
      </c>
      <c r="E71" s="23"/>
      <c r="F71" s="23"/>
      <c r="G71" s="23"/>
      <c r="H71" s="23"/>
      <c r="I71" s="23">
        <v>50</v>
      </c>
      <c r="J71" s="155">
        <v>0.3</v>
      </c>
      <c r="K71" s="161"/>
      <c r="L71" s="161"/>
      <c r="M71" s="161"/>
      <c r="N71" s="161"/>
    </row>
    <row r="72" spans="1:14" ht="12.75">
      <c r="A72" s="157" t="s">
        <v>38</v>
      </c>
      <c r="B72" s="23"/>
      <c r="C72" s="23">
        <v>200</v>
      </c>
      <c r="D72" s="155">
        <v>0.61</v>
      </c>
      <c r="E72" s="23"/>
      <c r="F72" s="23"/>
      <c r="G72" s="23"/>
      <c r="H72" s="23"/>
      <c r="I72" s="159">
        <v>200</v>
      </c>
      <c r="J72" s="161">
        <v>0.61</v>
      </c>
      <c r="K72" s="161"/>
      <c r="L72" s="161"/>
      <c r="M72" s="161"/>
      <c r="N72" s="161"/>
    </row>
    <row r="73" spans="1:14" ht="12.75">
      <c r="A73" s="157" t="s">
        <v>147</v>
      </c>
      <c r="B73" s="23"/>
      <c r="C73" s="23">
        <v>150</v>
      </c>
      <c r="D73" s="155">
        <v>0.6</v>
      </c>
      <c r="E73" s="23"/>
      <c r="F73" s="23"/>
      <c r="G73" s="23"/>
      <c r="H73" s="23"/>
      <c r="I73" s="160">
        <v>150</v>
      </c>
      <c r="J73" s="161">
        <v>0.6</v>
      </c>
      <c r="K73" s="161"/>
      <c r="L73" s="161"/>
      <c r="M73" s="161"/>
      <c r="N73" s="161"/>
    </row>
    <row r="74" spans="1:14" s="35" customFormat="1" ht="12.75">
      <c r="A74" s="175" t="s">
        <v>148</v>
      </c>
      <c r="B74" s="22"/>
      <c r="C74" s="22"/>
      <c r="D74" s="176">
        <v>3.4</v>
      </c>
      <c r="E74" s="22"/>
      <c r="F74" s="22"/>
      <c r="G74" s="22"/>
      <c r="H74" s="22"/>
      <c r="I74" s="165"/>
      <c r="J74" s="166">
        <f>SUM(J70:J73)</f>
        <v>4</v>
      </c>
      <c r="K74" s="166"/>
      <c r="L74" s="166"/>
      <c r="M74" s="166"/>
      <c r="N74" s="166"/>
    </row>
    <row r="75" spans="1:14" ht="12.75">
      <c r="A75" s="22" t="s">
        <v>259</v>
      </c>
      <c r="B75" s="23"/>
      <c r="C75" s="23"/>
      <c r="D75" s="155"/>
      <c r="E75" s="23"/>
      <c r="F75" s="23"/>
      <c r="G75" s="23"/>
      <c r="H75" s="23"/>
      <c r="I75" s="157"/>
      <c r="J75" s="157"/>
      <c r="K75" s="157"/>
      <c r="L75" s="157"/>
      <c r="M75" s="157"/>
      <c r="N75" s="157"/>
    </row>
    <row r="76" spans="1:14" ht="12.75">
      <c r="A76" s="152" t="s">
        <v>199</v>
      </c>
      <c r="B76" s="153" t="s">
        <v>200</v>
      </c>
      <c r="C76" s="154">
        <v>50</v>
      </c>
      <c r="D76" s="155">
        <v>1.85</v>
      </c>
      <c r="E76" s="155"/>
      <c r="F76" s="155"/>
      <c r="G76" s="155"/>
      <c r="H76" s="155"/>
      <c r="I76" s="154">
        <v>75</v>
      </c>
      <c r="J76" s="155">
        <v>2.45</v>
      </c>
      <c r="K76" s="155"/>
      <c r="L76" s="155"/>
      <c r="M76" s="155"/>
      <c r="N76" s="155"/>
    </row>
    <row r="77" spans="1:14" ht="12.75">
      <c r="A77" s="152" t="s">
        <v>152</v>
      </c>
      <c r="B77" s="153" t="s">
        <v>153</v>
      </c>
      <c r="C77" s="154">
        <v>20</v>
      </c>
      <c r="D77" s="155">
        <v>0.1</v>
      </c>
      <c r="E77" s="155"/>
      <c r="F77" s="155"/>
      <c r="G77" s="155"/>
      <c r="H77" s="155"/>
      <c r="I77" s="154">
        <v>20</v>
      </c>
      <c r="J77" s="155">
        <v>0.1</v>
      </c>
      <c r="K77" s="155"/>
      <c r="L77" s="155"/>
      <c r="M77" s="155"/>
      <c r="N77" s="155"/>
    </row>
    <row r="78" spans="1:14" ht="12.75">
      <c r="A78" s="157" t="s">
        <v>155</v>
      </c>
      <c r="B78" s="23" t="s">
        <v>156</v>
      </c>
      <c r="C78" s="23">
        <v>75</v>
      </c>
      <c r="D78" s="155">
        <v>0.1</v>
      </c>
      <c r="E78" s="155"/>
      <c r="F78" s="155"/>
      <c r="G78" s="155"/>
      <c r="H78" s="155"/>
      <c r="I78" s="23">
        <v>75</v>
      </c>
      <c r="J78" s="155">
        <v>0.1</v>
      </c>
      <c r="K78" s="155"/>
      <c r="L78" s="155"/>
      <c r="M78" s="155"/>
      <c r="N78" s="155"/>
    </row>
    <row r="79" spans="1:14" ht="12.75">
      <c r="A79" s="158" t="s">
        <v>201</v>
      </c>
      <c r="B79" s="159" t="s">
        <v>202</v>
      </c>
      <c r="C79" s="154">
        <v>100</v>
      </c>
      <c r="D79" s="155">
        <v>0.35</v>
      </c>
      <c r="E79" s="155"/>
      <c r="F79" s="155"/>
      <c r="G79" s="155"/>
      <c r="H79" s="155"/>
      <c r="I79" s="160">
        <v>100</v>
      </c>
      <c r="J79" s="161">
        <v>0.35</v>
      </c>
      <c r="K79" s="161"/>
      <c r="L79" s="161"/>
      <c r="M79" s="161"/>
      <c r="N79" s="161"/>
    </row>
    <row r="80" spans="1:14" ht="12.75">
      <c r="A80" s="158" t="s">
        <v>203</v>
      </c>
      <c r="B80" s="159" t="s">
        <v>204</v>
      </c>
      <c r="C80" s="160">
        <v>200</v>
      </c>
      <c r="D80" s="161">
        <v>0.4</v>
      </c>
      <c r="E80" s="161"/>
      <c r="F80" s="161"/>
      <c r="G80" s="161"/>
      <c r="H80" s="161"/>
      <c r="I80" s="160">
        <v>200</v>
      </c>
      <c r="J80" s="161">
        <v>0.4</v>
      </c>
      <c r="K80" s="161"/>
      <c r="L80" s="161"/>
      <c r="M80" s="161"/>
      <c r="N80" s="161"/>
    </row>
    <row r="81" spans="1:14" ht="12.75">
      <c r="A81" s="162" t="s">
        <v>147</v>
      </c>
      <c r="B81" s="159"/>
      <c r="C81" s="160">
        <v>150</v>
      </c>
      <c r="D81" s="161">
        <v>0.6</v>
      </c>
      <c r="E81" s="161"/>
      <c r="F81" s="161"/>
      <c r="G81" s="161"/>
      <c r="H81" s="161"/>
      <c r="I81" s="160">
        <v>150</v>
      </c>
      <c r="J81" s="161">
        <v>0.6</v>
      </c>
      <c r="K81" s="161"/>
      <c r="L81" s="161"/>
      <c r="M81" s="161"/>
      <c r="N81" s="161"/>
    </row>
    <row r="82" spans="1:14" ht="12.75">
      <c r="A82" s="163" t="s">
        <v>148</v>
      </c>
      <c r="B82" s="164"/>
      <c r="C82" s="165"/>
      <c r="D82" s="166">
        <f>SUM(D76:D81)</f>
        <v>3.4000000000000004</v>
      </c>
      <c r="E82" s="166"/>
      <c r="F82" s="166"/>
      <c r="G82" s="166"/>
      <c r="H82" s="166"/>
      <c r="I82" s="164"/>
      <c r="J82" s="169">
        <f>SUM(J76:J81)</f>
        <v>4</v>
      </c>
      <c r="K82" s="169"/>
      <c r="L82" s="169"/>
      <c r="M82" s="169"/>
      <c r="N82" s="169"/>
    </row>
    <row r="83" spans="1:14" ht="12.75">
      <c r="A83" s="22" t="s">
        <v>260</v>
      </c>
      <c r="B83" s="23"/>
      <c r="C83" s="23"/>
      <c r="D83" s="155"/>
      <c r="E83" s="23"/>
      <c r="F83" s="23"/>
      <c r="G83" s="23"/>
      <c r="H83" s="23"/>
      <c r="I83" s="157"/>
      <c r="J83" s="157"/>
      <c r="K83" s="157"/>
      <c r="L83" s="157"/>
      <c r="M83" s="157"/>
      <c r="N83" s="157"/>
    </row>
    <row r="84" spans="1:14" ht="12.75">
      <c r="A84" s="157" t="s">
        <v>205</v>
      </c>
      <c r="B84" s="23" t="s">
        <v>206</v>
      </c>
      <c r="C84" s="23">
        <v>75</v>
      </c>
      <c r="D84" s="155">
        <v>2.04</v>
      </c>
      <c r="E84" s="23"/>
      <c r="F84" s="23"/>
      <c r="G84" s="23"/>
      <c r="H84" s="23"/>
      <c r="I84" s="154">
        <v>100</v>
      </c>
      <c r="J84" s="155">
        <v>2.51</v>
      </c>
      <c r="K84" s="155"/>
      <c r="L84" s="155"/>
      <c r="M84" s="155"/>
      <c r="N84" s="155"/>
    </row>
    <row r="85" spans="1:14" ht="12.75">
      <c r="A85" s="157" t="s">
        <v>141</v>
      </c>
      <c r="B85" s="23" t="s">
        <v>142</v>
      </c>
      <c r="C85" s="23">
        <v>20</v>
      </c>
      <c r="D85" s="155">
        <v>0.05</v>
      </c>
      <c r="E85" s="23"/>
      <c r="F85" s="23"/>
      <c r="G85" s="23"/>
      <c r="H85" s="23"/>
      <c r="I85" s="160">
        <v>20</v>
      </c>
      <c r="J85" s="161">
        <v>0.05</v>
      </c>
      <c r="K85" s="161"/>
      <c r="L85" s="161"/>
      <c r="M85" s="161"/>
      <c r="N85" s="161"/>
    </row>
    <row r="86" spans="1:14" ht="12.75">
      <c r="A86" s="157" t="s">
        <v>143</v>
      </c>
      <c r="B86" s="23" t="s">
        <v>144</v>
      </c>
      <c r="C86" s="23">
        <v>50</v>
      </c>
      <c r="D86" s="155">
        <v>0.1</v>
      </c>
      <c r="E86" s="23"/>
      <c r="F86" s="23"/>
      <c r="G86" s="23"/>
      <c r="H86" s="23"/>
      <c r="I86" s="160">
        <v>50</v>
      </c>
      <c r="J86" s="161">
        <v>0.1</v>
      </c>
      <c r="K86" s="161"/>
      <c r="L86" s="161"/>
      <c r="M86" s="161"/>
      <c r="N86" s="161"/>
    </row>
    <row r="87" spans="1:14" ht="12.75">
      <c r="A87" s="157" t="s">
        <v>207</v>
      </c>
      <c r="B87" s="23" t="s">
        <v>208</v>
      </c>
      <c r="C87" s="23">
        <v>100</v>
      </c>
      <c r="D87" s="155">
        <v>0.3</v>
      </c>
      <c r="E87" s="23"/>
      <c r="F87" s="23"/>
      <c r="G87" s="23"/>
      <c r="H87" s="23"/>
      <c r="I87" s="23">
        <v>100</v>
      </c>
      <c r="J87" s="155">
        <v>0.3</v>
      </c>
      <c r="K87" s="155"/>
      <c r="L87" s="155"/>
      <c r="M87" s="155"/>
      <c r="N87" s="155"/>
    </row>
    <row r="88" spans="1:14" ht="12.75">
      <c r="A88" s="157" t="s">
        <v>38</v>
      </c>
      <c r="B88" s="23"/>
      <c r="C88" s="23">
        <v>200</v>
      </c>
      <c r="D88" s="155">
        <v>0.61</v>
      </c>
      <c r="E88" s="23"/>
      <c r="F88" s="23"/>
      <c r="G88" s="23"/>
      <c r="H88" s="23"/>
      <c r="I88" s="159">
        <v>200</v>
      </c>
      <c r="J88" s="161">
        <v>0.61</v>
      </c>
      <c r="K88" s="161"/>
      <c r="L88" s="161"/>
      <c r="M88" s="161"/>
      <c r="N88" s="161"/>
    </row>
    <row r="89" spans="1:14" ht="12.75">
      <c r="A89" s="157" t="s">
        <v>147</v>
      </c>
      <c r="B89" s="23"/>
      <c r="C89" s="23">
        <v>50</v>
      </c>
      <c r="D89" s="155">
        <v>0.3</v>
      </c>
      <c r="E89" s="23"/>
      <c r="F89" s="23"/>
      <c r="G89" s="23"/>
      <c r="H89" s="23"/>
      <c r="I89" s="160">
        <v>100</v>
      </c>
      <c r="J89" s="161">
        <v>0.43</v>
      </c>
      <c r="K89" s="161"/>
      <c r="L89" s="161"/>
      <c r="M89" s="161"/>
      <c r="N89" s="161"/>
    </row>
    <row r="90" spans="1:14" s="35" customFormat="1" ht="12.75">
      <c r="A90" s="175" t="s">
        <v>148</v>
      </c>
      <c r="B90" s="22"/>
      <c r="C90" s="22"/>
      <c r="D90" s="176">
        <v>3.4</v>
      </c>
      <c r="E90" s="22"/>
      <c r="F90" s="22"/>
      <c r="G90" s="22"/>
      <c r="H90" s="22"/>
      <c r="I90" s="165"/>
      <c r="J90" s="166">
        <f>SUM(J84:J89)</f>
        <v>3.9999999999999996</v>
      </c>
      <c r="K90" s="166"/>
      <c r="L90" s="166"/>
      <c r="M90" s="166"/>
      <c r="N90" s="166"/>
    </row>
    <row r="91" spans="1:14" ht="12.75">
      <c r="A91" s="22" t="s">
        <v>261</v>
      </c>
      <c r="B91" s="23"/>
      <c r="C91" s="23"/>
      <c r="D91" s="155"/>
      <c r="E91" s="23"/>
      <c r="F91" s="23"/>
      <c r="G91" s="23"/>
      <c r="H91" s="23"/>
      <c r="I91" s="157"/>
      <c r="J91" s="157"/>
      <c r="K91" s="157"/>
      <c r="L91" s="157"/>
      <c r="M91" s="157"/>
      <c r="N91" s="157"/>
    </row>
    <row r="92" spans="1:14" ht="12.75">
      <c r="A92" s="157" t="s">
        <v>209</v>
      </c>
      <c r="B92" s="23" t="s">
        <v>210</v>
      </c>
      <c r="C92" s="23">
        <v>75</v>
      </c>
      <c r="D92" s="155">
        <v>1.4</v>
      </c>
      <c r="E92" s="23"/>
      <c r="F92" s="23"/>
      <c r="G92" s="23"/>
      <c r="H92" s="23"/>
      <c r="I92" s="154">
        <v>100</v>
      </c>
      <c r="J92" s="155">
        <v>2</v>
      </c>
      <c r="K92" s="155"/>
      <c r="L92" s="155"/>
      <c r="M92" s="155"/>
      <c r="N92" s="155"/>
    </row>
    <row r="93" spans="1:14" ht="12.75">
      <c r="A93" s="157" t="s">
        <v>152</v>
      </c>
      <c r="B93" s="23" t="s">
        <v>153</v>
      </c>
      <c r="C93" s="23" t="s">
        <v>154</v>
      </c>
      <c r="D93" s="155">
        <v>0.15</v>
      </c>
      <c r="E93" s="23"/>
      <c r="F93" s="23"/>
      <c r="G93" s="23"/>
      <c r="H93" s="23"/>
      <c r="I93" s="167" t="s">
        <v>154</v>
      </c>
      <c r="J93" s="155">
        <v>0.15</v>
      </c>
      <c r="K93" s="155"/>
      <c r="L93" s="155"/>
      <c r="M93" s="155"/>
      <c r="N93" s="155"/>
    </row>
    <row r="94" spans="1:14" ht="12.75">
      <c r="A94" s="157" t="s">
        <v>171</v>
      </c>
      <c r="B94" s="23" t="s">
        <v>172</v>
      </c>
      <c r="C94" s="23">
        <v>75</v>
      </c>
      <c r="D94" s="155">
        <v>0.15</v>
      </c>
      <c r="E94" s="23"/>
      <c r="F94" s="23"/>
      <c r="G94" s="23"/>
      <c r="H94" s="23"/>
      <c r="I94" s="23">
        <v>75</v>
      </c>
      <c r="J94" s="155">
        <v>0.15</v>
      </c>
      <c r="K94" s="155"/>
      <c r="L94" s="155"/>
      <c r="M94" s="155"/>
      <c r="N94" s="155"/>
    </row>
    <row r="95" spans="1:14" ht="12.75">
      <c r="A95" s="157" t="s">
        <v>211</v>
      </c>
      <c r="B95" s="23" t="s">
        <v>146</v>
      </c>
      <c r="C95" s="23">
        <v>100</v>
      </c>
      <c r="D95" s="155">
        <v>0.8</v>
      </c>
      <c r="E95" s="23"/>
      <c r="F95" s="23"/>
      <c r="G95" s="23"/>
      <c r="H95" s="23"/>
      <c r="I95" s="23">
        <v>100</v>
      </c>
      <c r="J95" s="155">
        <v>0.8</v>
      </c>
      <c r="K95" s="155"/>
      <c r="L95" s="155"/>
      <c r="M95" s="155"/>
      <c r="N95" s="155"/>
    </row>
    <row r="96" spans="1:14" ht="12.75">
      <c r="A96" s="157" t="s">
        <v>212</v>
      </c>
      <c r="B96" s="23" t="s">
        <v>213</v>
      </c>
      <c r="C96" s="23">
        <v>200</v>
      </c>
      <c r="D96" s="155">
        <v>0.3</v>
      </c>
      <c r="E96" s="23"/>
      <c r="F96" s="23"/>
      <c r="G96" s="23"/>
      <c r="H96" s="23"/>
      <c r="I96" s="154">
        <v>200</v>
      </c>
      <c r="J96" s="155">
        <v>0.3</v>
      </c>
      <c r="K96" s="155"/>
      <c r="L96" s="155"/>
      <c r="M96" s="155"/>
      <c r="N96" s="155"/>
    </row>
    <row r="97" spans="1:14" ht="12.75">
      <c r="A97" s="157" t="s">
        <v>147</v>
      </c>
      <c r="B97" s="23"/>
      <c r="C97" s="23">
        <v>150</v>
      </c>
      <c r="D97" s="155">
        <v>0.6</v>
      </c>
      <c r="E97" s="23"/>
      <c r="F97" s="23"/>
      <c r="G97" s="23"/>
      <c r="H97" s="23"/>
      <c r="I97" s="160">
        <v>150</v>
      </c>
      <c r="J97" s="161">
        <v>0.6</v>
      </c>
      <c r="K97" s="161"/>
      <c r="L97" s="161"/>
      <c r="M97" s="161"/>
      <c r="N97" s="161"/>
    </row>
    <row r="98" spans="1:14" s="35" customFormat="1" ht="12.75">
      <c r="A98" s="175" t="s">
        <v>148</v>
      </c>
      <c r="B98" s="22"/>
      <c r="C98" s="22"/>
      <c r="D98" s="176">
        <v>3.4</v>
      </c>
      <c r="E98" s="22"/>
      <c r="F98" s="22"/>
      <c r="G98" s="22"/>
      <c r="H98" s="22"/>
      <c r="I98" s="165"/>
      <c r="J98" s="166">
        <f>SUM(J92:J97)</f>
        <v>3.9999999999999996</v>
      </c>
      <c r="K98" s="166"/>
      <c r="L98" s="166"/>
      <c r="M98" s="166"/>
      <c r="N98" s="166"/>
    </row>
    <row r="99" spans="1:14" ht="12.75">
      <c r="A99" s="22" t="s">
        <v>262</v>
      </c>
      <c r="B99" s="23"/>
      <c r="C99" s="23"/>
      <c r="D99" s="155"/>
      <c r="E99" s="23"/>
      <c r="F99" s="23"/>
      <c r="G99" s="23"/>
      <c r="H99" s="23"/>
      <c r="I99" s="157"/>
      <c r="J99" s="157"/>
      <c r="K99" s="157"/>
      <c r="L99" s="157"/>
      <c r="M99" s="157"/>
      <c r="N99" s="157"/>
    </row>
    <row r="100" spans="1:14" ht="12.75">
      <c r="A100" s="157" t="s">
        <v>214</v>
      </c>
      <c r="B100" s="23" t="s">
        <v>215</v>
      </c>
      <c r="C100" s="23" t="s">
        <v>34</v>
      </c>
      <c r="D100" s="155">
        <v>1.7</v>
      </c>
      <c r="E100" s="23"/>
      <c r="F100" s="23"/>
      <c r="G100" s="23"/>
      <c r="H100" s="23"/>
      <c r="I100" s="154" t="s">
        <v>249</v>
      </c>
      <c r="J100" s="155">
        <v>2.3</v>
      </c>
      <c r="K100" s="155"/>
      <c r="L100" s="155"/>
      <c r="M100" s="155"/>
      <c r="N100" s="155"/>
    </row>
    <row r="101" spans="1:14" ht="12.75">
      <c r="A101" s="157" t="s">
        <v>216</v>
      </c>
      <c r="B101" s="23" t="s">
        <v>217</v>
      </c>
      <c r="C101" s="23">
        <v>100</v>
      </c>
      <c r="D101" s="155">
        <v>0.4</v>
      </c>
      <c r="E101" s="23"/>
      <c r="F101" s="23"/>
      <c r="G101" s="23"/>
      <c r="H101" s="23"/>
      <c r="I101" s="23">
        <v>100</v>
      </c>
      <c r="J101" s="155">
        <v>0.4</v>
      </c>
      <c r="K101" s="155"/>
      <c r="L101" s="155"/>
      <c r="M101" s="155"/>
      <c r="N101" s="155"/>
    </row>
    <row r="102" spans="1:14" ht="12.75">
      <c r="A102" s="157" t="s">
        <v>38</v>
      </c>
      <c r="B102" s="23"/>
      <c r="C102" s="23">
        <v>200</v>
      </c>
      <c r="D102" s="155">
        <v>0.6</v>
      </c>
      <c r="E102" s="23"/>
      <c r="F102" s="23"/>
      <c r="G102" s="23"/>
      <c r="H102" s="23"/>
      <c r="I102" s="154">
        <v>200</v>
      </c>
      <c r="J102" s="155">
        <v>0.6</v>
      </c>
      <c r="K102" s="161"/>
      <c r="L102" s="161"/>
      <c r="M102" s="161"/>
      <c r="N102" s="161"/>
    </row>
    <row r="103" spans="1:14" ht="12.75">
      <c r="A103" s="157" t="s">
        <v>218</v>
      </c>
      <c r="B103" s="23"/>
      <c r="C103" s="23">
        <v>100</v>
      </c>
      <c r="D103" s="155">
        <v>0.7</v>
      </c>
      <c r="E103" s="23"/>
      <c r="F103" s="23"/>
      <c r="G103" s="23"/>
      <c r="H103" s="23"/>
      <c r="I103" s="160">
        <v>100</v>
      </c>
      <c r="J103" s="161">
        <v>0.7</v>
      </c>
      <c r="K103" s="161"/>
      <c r="L103" s="161"/>
      <c r="M103" s="161"/>
      <c r="N103" s="161"/>
    </row>
    <row r="104" spans="1:14" s="35" customFormat="1" ht="12.75">
      <c r="A104" s="175" t="s">
        <v>148</v>
      </c>
      <c r="B104" s="22"/>
      <c r="C104" s="22"/>
      <c r="D104" s="176">
        <v>3.4</v>
      </c>
      <c r="E104" s="22"/>
      <c r="F104" s="22"/>
      <c r="G104" s="22"/>
      <c r="H104" s="22"/>
      <c r="I104" s="165"/>
      <c r="J104" s="166">
        <f>SUM(J100:J103)</f>
        <v>4</v>
      </c>
      <c r="K104" s="166"/>
      <c r="L104" s="166"/>
      <c r="M104" s="166"/>
      <c r="N104" s="166"/>
    </row>
    <row r="105" spans="1:14" ht="12.75">
      <c r="A105" s="22" t="s">
        <v>263</v>
      </c>
      <c r="B105" s="23"/>
      <c r="C105" s="23"/>
      <c r="D105" s="155"/>
      <c r="E105" s="23"/>
      <c r="F105" s="23"/>
      <c r="G105" s="23"/>
      <c r="H105" s="23"/>
      <c r="I105" s="157"/>
      <c r="J105" s="157"/>
      <c r="K105" s="157"/>
      <c r="L105" s="157"/>
      <c r="M105" s="157"/>
      <c r="N105" s="157"/>
    </row>
    <row r="106" spans="1:14" ht="12.75">
      <c r="A106" s="157" t="s">
        <v>219</v>
      </c>
      <c r="B106" s="23" t="s">
        <v>220</v>
      </c>
      <c r="C106" s="23">
        <v>200</v>
      </c>
      <c r="D106" s="155">
        <v>1.42</v>
      </c>
      <c r="E106" s="23"/>
      <c r="F106" s="23"/>
      <c r="G106" s="23"/>
      <c r="H106" s="23"/>
      <c r="I106" s="160">
        <v>250</v>
      </c>
      <c r="J106" s="161">
        <v>2.02</v>
      </c>
      <c r="K106" s="161"/>
      <c r="L106" s="161"/>
      <c r="M106" s="161"/>
      <c r="N106" s="161"/>
    </row>
    <row r="107" spans="1:14" ht="12.75">
      <c r="A107" s="157" t="s">
        <v>167</v>
      </c>
      <c r="B107" s="23" t="s">
        <v>168</v>
      </c>
      <c r="C107" s="23">
        <v>20</v>
      </c>
      <c r="D107" s="155">
        <v>0.15</v>
      </c>
      <c r="E107" s="23"/>
      <c r="F107" s="23"/>
      <c r="G107" s="23"/>
      <c r="H107" s="23"/>
      <c r="I107" s="160">
        <v>40</v>
      </c>
      <c r="J107" s="182">
        <v>0.15</v>
      </c>
      <c r="K107" s="182"/>
      <c r="L107" s="182"/>
      <c r="M107" s="182"/>
      <c r="N107" s="182"/>
    </row>
    <row r="108" spans="1:14" ht="12.75">
      <c r="A108" s="157" t="s">
        <v>38</v>
      </c>
      <c r="B108" s="23"/>
      <c r="C108" s="23">
        <v>200</v>
      </c>
      <c r="D108" s="155">
        <v>0.6</v>
      </c>
      <c r="E108" s="23"/>
      <c r="F108" s="23"/>
      <c r="G108" s="23"/>
      <c r="H108" s="23"/>
      <c r="I108" s="159">
        <v>200</v>
      </c>
      <c r="J108" s="161">
        <v>0.6</v>
      </c>
      <c r="K108" s="161"/>
      <c r="L108" s="161"/>
      <c r="M108" s="161"/>
      <c r="N108" s="161"/>
    </row>
    <row r="109" spans="1:14" ht="12.75">
      <c r="A109" s="157" t="s">
        <v>147</v>
      </c>
      <c r="B109" s="23"/>
      <c r="C109" s="23">
        <v>100</v>
      </c>
      <c r="D109" s="155">
        <v>0.43</v>
      </c>
      <c r="E109" s="23"/>
      <c r="F109" s="23"/>
      <c r="G109" s="23"/>
      <c r="H109" s="23"/>
      <c r="I109" s="160">
        <v>100</v>
      </c>
      <c r="J109" s="161">
        <v>0.43</v>
      </c>
      <c r="K109" s="161"/>
      <c r="L109" s="161"/>
      <c r="M109" s="161"/>
      <c r="N109" s="161"/>
    </row>
    <row r="110" spans="1:14" ht="12.75">
      <c r="A110" s="157" t="s">
        <v>221</v>
      </c>
      <c r="B110" s="23"/>
      <c r="C110" s="23">
        <v>50</v>
      </c>
      <c r="D110" s="155">
        <v>0.8</v>
      </c>
      <c r="E110" s="23"/>
      <c r="F110" s="23"/>
      <c r="G110" s="23"/>
      <c r="H110" s="23"/>
      <c r="I110" s="159">
        <v>50</v>
      </c>
      <c r="J110" s="161">
        <v>0.8</v>
      </c>
      <c r="K110" s="161"/>
      <c r="L110" s="161"/>
      <c r="M110" s="161"/>
      <c r="N110" s="161"/>
    </row>
    <row r="111" spans="1:14" s="35" customFormat="1" ht="12.75">
      <c r="A111" s="175" t="s">
        <v>148</v>
      </c>
      <c r="B111" s="22"/>
      <c r="C111" s="22"/>
      <c r="D111" s="176">
        <v>3.4</v>
      </c>
      <c r="E111" s="22"/>
      <c r="F111" s="22"/>
      <c r="G111" s="22"/>
      <c r="H111" s="22"/>
      <c r="I111" s="164"/>
      <c r="J111" s="169">
        <f>SUM(J106:J110)</f>
        <v>4</v>
      </c>
      <c r="K111" s="169"/>
      <c r="L111" s="169"/>
      <c r="M111" s="169"/>
      <c r="N111" s="169"/>
    </row>
    <row r="112" spans="1:14" ht="12.75">
      <c r="A112" s="22" t="s">
        <v>264</v>
      </c>
      <c r="B112" s="23"/>
      <c r="C112" s="23"/>
      <c r="D112" s="155"/>
      <c r="E112" s="23"/>
      <c r="F112" s="23"/>
      <c r="G112" s="23"/>
      <c r="H112" s="23"/>
      <c r="I112" s="157"/>
      <c r="J112" s="157"/>
      <c r="K112" s="157"/>
      <c r="L112" s="157"/>
      <c r="M112" s="157"/>
      <c r="N112" s="157"/>
    </row>
    <row r="113" spans="1:14" ht="12.75">
      <c r="A113" s="157" t="s">
        <v>222</v>
      </c>
      <c r="B113" s="23" t="s">
        <v>223</v>
      </c>
      <c r="C113" s="23">
        <v>100</v>
      </c>
      <c r="D113" s="155">
        <v>1.82</v>
      </c>
      <c r="E113" s="23"/>
      <c r="F113" s="23"/>
      <c r="G113" s="23"/>
      <c r="H113" s="23"/>
      <c r="I113" s="154">
        <v>150</v>
      </c>
      <c r="J113" s="155">
        <v>2.42</v>
      </c>
      <c r="K113" s="155"/>
      <c r="L113" s="155"/>
      <c r="M113" s="155"/>
      <c r="N113" s="155"/>
    </row>
    <row r="114" spans="1:14" ht="12.75">
      <c r="A114" s="157" t="s">
        <v>224</v>
      </c>
      <c r="B114" s="23"/>
      <c r="C114" s="23">
        <v>30</v>
      </c>
      <c r="D114" s="155">
        <v>0.15</v>
      </c>
      <c r="E114" s="23"/>
      <c r="F114" s="23"/>
      <c r="G114" s="23"/>
      <c r="H114" s="23"/>
      <c r="I114" s="154">
        <v>30</v>
      </c>
      <c r="J114" s="155">
        <v>0.15</v>
      </c>
      <c r="K114" s="155"/>
      <c r="L114" s="155"/>
      <c r="M114" s="155"/>
      <c r="N114" s="155"/>
    </row>
    <row r="115" spans="1:14" ht="12.75">
      <c r="A115" s="157" t="s">
        <v>225</v>
      </c>
      <c r="B115" s="23" t="s">
        <v>226</v>
      </c>
      <c r="C115" s="23">
        <v>100</v>
      </c>
      <c r="D115" s="155">
        <v>0.4</v>
      </c>
      <c r="E115" s="23"/>
      <c r="F115" s="23"/>
      <c r="G115" s="23"/>
      <c r="H115" s="23"/>
      <c r="I115" s="154">
        <v>100</v>
      </c>
      <c r="J115" s="155">
        <v>0.4</v>
      </c>
      <c r="K115" s="155"/>
      <c r="L115" s="155"/>
      <c r="M115" s="155"/>
      <c r="N115" s="155"/>
    </row>
    <row r="116" spans="1:14" ht="12.75">
      <c r="A116" s="157" t="s">
        <v>147</v>
      </c>
      <c r="B116" s="23"/>
      <c r="C116" s="23">
        <v>100</v>
      </c>
      <c r="D116" s="155">
        <v>0.43</v>
      </c>
      <c r="E116" s="23"/>
      <c r="F116" s="23"/>
      <c r="G116" s="23"/>
      <c r="H116" s="23"/>
      <c r="I116" s="160">
        <v>100</v>
      </c>
      <c r="J116" s="161">
        <v>0.43</v>
      </c>
      <c r="K116" s="161"/>
      <c r="L116" s="161"/>
      <c r="M116" s="161"/>
      <c r="N116" s="161"/>
    </row>
    <row r="117" spans="1:14" ht="12.75">
      <c r="A117" s="157" t="s">
        <v>38</v>
      </c>
      <c r="B117" s="23"/>
      <c r="C117" s="23">
        <v>200</v>
      </c>
      <c r="D117" s="155">
        <v>0.6</v>
      </c>
      <c r="E117" s="23"/>
      <c r="F117" s="23"/>
      <c r="G117" s="23"/>
      <c r="H117" s="23"/>
      <c r="I117" s="159">
        <v>200</v>
      </c>
      <c r="J117" s="161">
        <v>0.6</v>
      </c>
      <c r="K117" s="161"/>
      <c r="L117" s="161"/>
      <c r="M117" s="161"/>
      <c r="N117" s="161"/>
    </row>
    <row r="118" spans="1:14" s="35" customFormat="1" ht="12.75">
      <c r="A118" s="175" t="s">
        <v>148</v>
      </c>
      <c r="B118" s="22"/>
      <c r="C118" s="22"/>
      <c r="D118" s="176">
        <v>3.4</v>
      </c>
      <c r="E118" s="22"/>
      <c r="F118" s="22"/>
      <c r="G118" s="22"/>
      <c r="H118" s="22"/>
      <c r="I118" s="165"/>
      <c r="J118" s="166">
        <f>SUM(J113:J117)</f>
        <v>4</v>
      </c>
      <c r="K118" s="166"/>
      <c r="L118" s="166"/>
      <c r="M118" s="166"/>
      <c r="N118" s="166"/>
    </row>
    <row r="119" spans="1:14" ht="12.75">
      <c r="A119" s="22" t="s">
        <v>265</v>
      </c>
      <c r="B119" s="23"/>
      <c r="C119" s="23"/>
      <c r="D119" s="155"/>
      <c r="E119" s="23"/>
      <c r="F119" s="23"/>
      <c r="G119" s="23"/>
      <c r="H119" s="23"/>
      <c r="I119" s="157"/>
      <c r="J119" s="157"/>
      <c r="K119" s="157"/>
      <c r="L119" s="157"/>
      <c r="M119" s="157"/>
      <c r="N119" s="157"/>
    </row>
    <row r="120" spans="1:14" ht="12.75">
      <c r="A120" s="157" t="s">
        <v>227</v>
      </c>
      <c r="B120" s="23" t="s">
        <v>228</v>
      </c>
      <c r="C120" s="23">
        <v>75</v>
      </c>
      <c r="D120" s="155">
        <v>1.88</v>
      </c>
      <c r="E120" s="23"/>
      <c r="F120" s="23"/>
      <c r="G120" s="23"/>
      <c r="H120" s="23"/>
      <c r="I120" s="154">
        <v>100</v>
      </c>
      <c r="J120" s="155">
        <v>2.41</v>
      </c>
      <c r="K120" s="155"/>
      <c r="L120" s="155"/>
      <c r="M120" s="155"/>
      <c r="N120" s="155"/>
    </row>
    <row r="121" spans="1:14" ht="12.75">
      <c r="A121" s="157" t="s">
        <v>152</v>
      </c>
      <c r="B121" s="23" t="s">
        <v>153</v>
      </c>
      <c r="C121" s="23" t="s">
        <v>154</v>
      </c>
      <c r="D121" s="155">
        <v>0.13</v>
      </c>
      <c r="E121" s="23"/>
      <c r="F121" s="23"/>
      <c r="G121" s="23"/>
      <c r="H121" s="23"/>
      <c r="I121" s="167" t="s">
        <v>154</v>
      </c>
      <c r="J121" s="155">
        <v>0.15</v>
      </c>
      <c r="K121" s="155"/>
      <c r="L121" s="155"/>
      <c r="M121" s="155"/>
      <c r="N121" s="155"/>
    </row>
    <row r="122" spans="1:14" ht="12.75">
      <c r="A122" s="157" t="s">
        <v>141</v>
      </c>
      <c r="B122" s="23" t="s">
        <v>142</v>
      </c>
      <c r="C122" s="23">
        <v>20</v>
      </c>
      <c r="D122" s="155">
        <v>0.05</v>
      </c>
      <c r="E122" s="23"/>
      <c r="F122" s="23"/>
      <c r="G122" s="23"/>
      <c r="H122" s="23"/>
      <c r="I122" s="160">
        <v>20</v>
      </c>
      <c r="J122" s="161">
        <v>0.05</v>
      </c>
      <c r="K122" s="161"/>
      <c r="L122" s="161"/>
      <c r="M122" s="161"/>
      <c r="N122" s="161"/>
    </row>
    <row r="123" spans="1:14" ht="12.75">
      <c r="A123" s="157" t="s">
        <v>143</v>
      </c>
      <c r="B123" s="23" t="s">
        <v>144</v>
      </c>
      <c r="C123" s="23">
        <v>75</v>
      </c>
      <c r="D123" s="155">
        <v>0.08</v>
      </c>
      <c r="E123" s="23"/>
      <c r="F123" s="23"/>
      <c r="G123" s="23"/>
      <c r="H123" s="23"/>
      <c r="I123" s="160">
        <v>75</v>
      </c>
      <c r="J123" s="161">
        <v>0.08</v>
      </c>
      <c r="K123" s="161"/>
      <c r="L123" s="161"/>
      <c r="M123" s="161"/>
      <c r="N123" s="161"/>
    </row>
    <row r="124" spans="1:14" ht="12.75">
      <c r="A124" s="157" t="s">
        <v>229</v>
      </c>
      <c r="B124" s="23" t="s">
        <v>230</v>
      </c>
      <c r="C124" s="23">
        <v>100</v>
      </c>
      <c r="D124" s="155">
        <v>0.3</v>
      </c>
      <c r="E124" s="23"/>
      <c r="F124" s="23"/>
      <c r="G124" s="23"/>
      <c r="H124" s="23"/>
      <c r="I124" s="23">
        <v>100</v>
      </c>
      <c r="J124" s="155">
        <v>0.35</v>
      </c>
      <c r="K124" s="155"/>
      <c r="L124" s="155"/>
      <c r="M124" s="155"/>
      <c r="N124" s="155"/>
    </row>
    <row r="125" spans="1:14" ht="12.75">
      <c r="A125" s="157" t="s">
        <v>38</v>
      </c>
      <c r="B125" s="23"/>
      <c r="C125" s="23">
        <v>200</v>
      </c>
      <c r="D125" s="155">
        <v>0.6</v>
      </c>
      <c r="E125" s="23"/>
      <c r="F125" s="23"/>
      <c r="G125" s="23"/>
      <c r="H125" s="23"/>
      <c r="I125" s="159">
        <v>200</v>
      </c>
      <c r="J125" s="161">
        <v>0.6</v>
      </c>
      <c r="K125" s="161"/>
      <c r="L125" s="161"/>
      <c r="M125" s="161"/>
      <c r="N125" s="161"/>
    </row>
    <row r="126" spans="1:14" ht="12.75">
      <c r="A126" s="157" t="s">
        <v>185</v>
      </c>
      <c r="B126" s="23"/>
      <c r="C126" s="23">
        <v>25</v>
      </c>
      <c r="D126" s="155">
        <v>0.36</v>
      </c>
      <c r="E126" s="23"/>
      <c r="F126" s="23"/>
      <c r="G126" s="23"/>
      <c r="H126" s="23"/>
      <c r="I126" s="159">
        <v>25</v>
      </c>
      <c r="J126" s="161">
        <v>0.36</v>
      </c>
      <c r="K126" s="161"/>
      <c r="L126" s="161"/>
      <c r="M126" s="161"/>
      <c r="N126" s="161"/>
    </row>
    <row r="127" spans="1:14" s="35" customFormat="1" ht="12.75">
      <c r="A127" s="175" t="s">
        <v>148</v>
      </c>
      <c r="B127" s="22"/>
      <c r="C127" s="22"/>
      <c r="D127" s="176">
        <v>3.4</v>
      </c>
      <c r="E127" s="22"/>
      <c r="F127" s="22"/>
      <c r="G127" s="22"/>
      <c r="H127" s="22"/>
      <c r="I127" s="160"/>
      <c r="J127" s="166">
        <f>SUM(J119:J126)</f>
        <v>4</v>
      </c>
      <c r="K127" s="166"/>
      <c r="L127" s="166"/>
      <c r="M127" s="166"/>
      <c r="N127" s="166"/>
    </row>
    <row r="128" spans="1:14" ht="12.75">
      <c r="A128" s="22" t="s">
        <v>266</v>
      </c>
      <c r="B128" s="23"/>
      <c r="C128" s="23"/>
      <c r="D128" s="155"/>
      <c r="E128" s="23"/>
      <c r="F128" s="23"/>
      <c r="G128" s="23"/>
      <c r="H128" s="23"/>
      <c r="I128" s="165"/>
      <c r="J128" s="166"/>
      <c r="K128" s="166"/>
      <c r="L128" s="166"/>
      <c r="M128" s="166"/>
      <c r="N128" s="166"/>
    </row>
    <row r="129" spans="1:14" ht="12.75">
      <c r="A129" s="158" t="s">
        <v>231</v>
      </c>
      <c r="B129" s="159" t="s">
        <v>232</v>
      </c>
      <c r="C129" s="160">
        <v>75</v>
      </c>
      <c r="D129" s="161">
        <v>1.55</v>
      </c>
      <c r="E129" s="161"/>
      <c r="F129" s="161"/>
      <c r="G129" s="161"/>
      <c r="H129" s="161"/>
      <c r="I129" s="160">
        <v>100</v>
      </c>
      <c r="J129" s="161">
        <v>2.15</v>
      </c>
      <c r="K129" s="161"/>
      <c r="L129" s="161"/>
      <c r="M129" s="161"/>
      <c r="N129" s="161"/>
    </row>
    <row r="130" spans="1:14" ht="12.75">
      <c r="A130" s="152" t="s">
        <v>152</v>
      </c>
      <c r="B130" s="153" t="s">
        <v>153</v>
      </c>
      <c r="C130" s="167" t="s">
        <v>154</v>
      </c>
      <c r="D130" s="155">
        <v>0.15</v>
      </c>
      <c r="E130" s="155"/>
      <c r="F130" s="155"/>
      <c r="G130" s="155"/>
      <c r="H130" s="155"/>
      <c r="I130" s="167" t="s">
        <v>247</v>
      </c>
      <c r="J130" s="155">
        <v>0.15</v>
      </c>
      <c r="K130" s="155"/>
      <c r="L130" s="155"/>
      <c r="M130" s="155"/>
      <c r="N130" s="155"/>
    </row>
    <row r="131" spans="1:14" ht="12.75">
      <c r="A131" s="157" t="s">
        <v>171</v>
      </c>
      <c r="B131" s="23" t="s">
        <v>172</v>
      </c>
      <c r="C131" s="23">
        <v>75</v>
      </c>
      <c r="D131" s="155">
        <v>0.15</v>
      </c>
      <c r="E131" s="155"/>
      <c r="F131" s="155"/>
      <c r="G131" s="155"/>
      <c r="H131" s="155"/>
      <c r="I131" s="23">
        <v>75</v>
      </c>
      <c r="J131" s="155">
        <v>0.15</v>
      </c>
      <c r="K131" s="155"/>
      <c r="L131" s="155"/>
      <c r="M131" s="155"/>
      <c r="N131" s="155"/>
    </row>
    <row r="132" spans="1:14" ht="12.75">
      <c r="A132" s="162" t="s">
        <v>233</v>
      </c>
      <c r="B132" s="159" t="s">
        <v>234</v>
      </c>
      <c r="C132" s="159">
        <v>100</v>
      </c>
      <c r="D132" s="161">
        <v>0.35</v>
      </c>
      <c r="E132" s="161"/>
      <c r="F132" s="161"/>
      <c r="G132" s="161"/>
      <c r="H132" s="161"/>
      <c r="I132" s="159">
        <v>100</v>
      </c>
      <c r="J132" s="161">
        <v>0.35</v>
      </c>
      <c r="K132" s="161"/>
      <c r="L132" s="161"/>
      <c r="M132" s="161"/>
      <c r="N132" s="161"/>
    </row>
    <row r="133" spans="1:14" ht="12.75">
      <c r="A133" s="162" t="s">
        <v>38</v>
      </c>
      <c r="B133" s="159"/>
      <c r="C133" s="159">
        <v>200</v>
      </c>
      <c r="D133" s="161">
        <v>0.6</v>
      </c>
      <c r="E133" s="161"/>
      <c r="F133" s="161"/>
      <c r="G133" s="161"/>
      <c r="H133" s="161"/>
      <c r="I133" s="159">
        <v>200</v>
      </c>
      <c r="J133" s="161">
        <v>0.6</v>
      </c>
      <c r="K133" s="161"/>
      <c r="L133" s="161"/>
      <c r="M133" s="161"/>
      <c r="N133" s="161"/>
    </row>
    <row r="134" spans="1:14" ht="12.75">
      <c r="A134" s="162" t="s">
        <v>147</v>
      </c>
      <c r="B134" s="159"/>
      <c r="C134" s="160">
        <v>150</v>
      </c>
      <c r="D134" s="161">
        <v>0.6</v>
      </c>
      <c r="E134" s="161"/>
      <c r="F134" s="161"/>
      <c r="G134" s="161"/>
      <c r="H134" s="161"/>
      <c r="I134" s="160">
        <v>200</v>
      </c>
      <c r="J134" s="161">
        <v>0.6</v>
      </c>
      <c r="K134" s="161"/>
      <c r="L134" s="161"/>
      <c r="M134" s="161"/>
      <c r="N134" s="161"/>
    </row>
    <row r="135" spans="1:14" ht="12.75">
      <c r="A135" s="168" t="s">
        <v>148</v>
      </c>
      <c r="B135" s="164"/>
      <c r="C135" s="164"/>
      <c r="D135" s="169">
        <f>SUM(D129:D134)</f>
        <v>3.4</v>
      </c>
      <c r="E135" s="169"/>
      <c r="F135" s="169"/>
      <c r="G135" s="169"/>
      <c r="H135" s="169"/>
      <c r="I135" s="164"/>
      <c r="J135" s="169">
        <f>SUM(J129:J134)</f>
        <v>4</v>
      </c>
      <c r="K135" s="169"/>
      <c r="L135" s="169"/>
      <c r="M135" s="169"/>
      <c r="N135" s="169"/>
    </row>
    <row r="136" spans="1:14" ht="12.75">
      <c r="A136" s="22" t="s">
        <v>267</v>
      </c>
      <c r="B136" s="23"/>
      <c r="C136" s="23"/>
      <c r="D136" s="155"/>
      <c r="E136" s="23"/>
      <c r="F136" s="23"/>
      <c r="G136" s="23"/>
      <c r="H136" s="23"/>
      <c r="I136" s="157"/>
      <c r="J136" s="157"/>
      <c r="K136" s="157"/>
      <c r="L136" s="157"/>
      <c r="M136" s="157"/>
      <c r="N136" s="157"/>
    </row>
    <row r="137" spans="1:14" ht="12.75">
      <c r="A137" s="152" t="s">
        <v>235</v>
      </c>
      <c r="B137" s="153" t="s">
        <v>236</v>
      </c>
      <c r="C137" s="160">
        <v>50</v>
      </c>
      <c r="D137" s="161">
        <v>1.5</v>
      </c>
      <c r="E137" s="161"/>
      <c r="F137" s="161"/>
      <c r="G137" s="161"/>
      <c r="H137" s="161"/>
      <c r="I137" s="160">
        <v>60</v>
      </c>
      <c r="J137" s="161">
        <v>2</v>
      </c>
      <c r="K137" s="161"/>
      <c r="L137" s="161"/>
      <c r="M137" s="161"/>
      <c r="N137" s="161"/>
    </row>
    <row r="138" spans="1:14" ht="12.75">
      <c r="A138" s="173" t="s">
        <v>152</v>
      </c>
      <c r="B138" s="174" t="s">
        <v>153</v>
      </c>
      <c r="C138" s="170" t="s">
        <v>161</v>
      </c>
      <c r="D138" s="161">
        <v>0.15</v>
      </c>
      <c r="E138" s="161"/>
      <c r="F138" s="161"/>
      <c r="G138" s="161"/>
      <c r="H138" s="161"/>
      <c r="I138" s="170" t="s">
        <v>161</v>
      </c>
      <c r="J138" s="161">
        <v>0.15</v>
      </c>
      <c r="K138" s="161"/>
      <c r="L138" s="161"/>
      <c r="M138" s="161"/>
      <c r="N138" s="161"/>
    </row>
    <row r="139" spans="1:14" ht="12.75">
      <c r="A139" s="157" t="s">
        <v>171</v>
      </c>
      <c r="B139" s="23" t="s">
        <v>172</v>
      </c>
      <c r="C139" s="23">
        <v>75</v>
      </c>
      <c r="D139" s="155">
        <v>0.15</v>
      </c>
      <c r="E139" s="155"/>
      <c r="F139" s="155"/>
      <c r="G139" s="155"/>
      <c r="H139" s="155"/>
      <c r="I139" s="23">
        <v>75</v>
      </c>
      <c r="J139" s="155">
        <v>0.15</v>
      </c>
      <c r="K139" s="155"/>
      <c r="L139" s="155"/>
      <c r="M139" s="155"/>
      <c r="N139" s="155"/>
    </row>
    <row r="140" spans="1:14" ht="12.75">
      <c r="A140" s="152" t="s">
        <v>237</v>
      </c>
      <c r="B140" s="153" t="s">
        <v>238</v>
      </c>
      <c r="C140" s="23">
        <v>100</v>
      </c>
      <c r="D140" s="155">
        <v>0.3</v>
      </c>
      <c r="E140" s="155"/>
      <c r="F140" s="155"/>
      <c r="G140" s="155"/>
      <c r="H140" s="155"/>
      <c r="I140" s="23">
        <v>100</v>
      </c>
      <c r="J140" s="155">
        <v>0.3</v>
      </c>
      <c r="K140" s="155"/>
      <c r="L140" s="155"/>
      <c r="M140" s="155"/>
      <c r="N140" s="155"/>
    </row>
    <row r="141" spans="1:14" ht="12.75">
      <c r="A141" s="162" t="s">
        <v>38</v>
      </c>
      <c r="B141" s="159"/>
      <c r="C141" s="159">
        <v>200</v>
      </c>
      <c r="D141" s="161">
        <v>0.6</v>
      </c>
      <c r="E141" s="161"/>
      <c r="F141" s="161"/>
      <c r="G141" s="161"/>
      <c r="H141" s="161"/>
      <c r="I141" s="159">
        <v>200</v>
      </c>
      <c r="J141" s="161">
        <v>0.6</v>
      </c>
      <c r="K141" s="161"/>
      <c r="L141" s="161"/>
      <c r="M141" s="161"/>
      <c r="N141" s="161"/>
    </row>
    <row r="142" spans="1:14" ht="12.75">
      <c r="A142" s="162" t="s">
        <v>147</v>
      </c>
      <c r="B142" s="159"/>
      <c r="C142" s="160">
        <v>150</v>
      </c>
      <c r="D142" s="161">
        <v>0.6</v>
      </c>
      <c r="E142" s="161"/>
      <c r="F142" s="161"/>
      <c r="G142" s="161"/>
      <c r="H142" s="161"/>
      <c r="I142" s="160">
        <v>150</v>
      </c>
      <c r="J142" s="161">
        <v>0.6</v>
      </c>
      <c r="K142" s="161"/>
      <c r="L142" s="161"/>
      <c r="M142" s="161"/>
      <c r="N142" s="161"/>
    </row>
    <row r="143" spans="1:14" ht="12.75">
      <c r="A143" s="162" t="s">
        <v>239</v>
      </c>
      <c r="B143" s="159"/>
      <c r="C143" s="160">
        <v>20</v>
      </c>
      <c r="D143" s="161">
        <v>0.1</v>
      </c>
      <c r="E143" s="161"/>
      <c r="F143" s="161"/>
      <c r="G143" s="161"/>
      <c r="H143" s="161"/>
      <c r="I143" s="160">
        <v>40</v>
      </c>
      <c r="J143" s="161">
        <v>0.2</v>
      </c>
      <c r="K143" s="161"/>
      <c r="L143" s="161"/>
      <c r="M143" s="161"/>
      <c r="N143" s="161"/>
    </row>
    <row r="144" spans="1:14" ht="12.75">
      <c r="A144" s="163" t="s">
        <v>148</v>
      </c>
      <c r="B144" s="164"/>
      <c r="C144" s="165"/>
      <c r="D144" s="166">
        <f>SUM(D137:D143)</f>
        <v>3.4</v>
      </c>
      <c r="E144" s="166"/>
      <c r="F144" s="166"/>
      <c r="G144" s="166"/>
      <c r="H144" s="166"/>
      <c r="I144" s="164"/>
      <c r="J144" s="169">
        <f>SUM(J137:J143)</f>
        <v>4</v>
      </c>
      <c r="K144" s="169"/>
      <c r="L144" s="169"/>
      <c r="M144" s="169"/>
      <c r="N144" s="169"/>
    </row>
    <row r="145" spans="1:14" ht="12.75">
      <c r="A145" s="22" t="s">
        <v>268</v>
      </c>
      <c r="B145" s="23"/>
      <c r="C145" s="23"/>
      <c r="D145" s="155"/>
      <c r="E145" s="23"/>
      <c r="F145" s="23"/>
      <c r="G145" s="23"/>
      <c r="H145" s="23"/>
      <c r="I145" s="157"/>
      <c r="J145" s="157"/>
      <c r="K145" s="157"/>
      <c r="L145" s="157"/>
      <c r="M145" s="157"/>
      <c r="N145" s="157"/>
    </row>
    <row r="146" spans="1:14" ht="12.75">
      <c r="A146" s="171" t="s">
        <v>240</v>
      </c>
      <c r="B146" s="172" t="s">
        <v>241</v>
      </c>
      <c r="C146" s="160">
        <v>150</v>
      </c>
      <c r="D146" s="161">
        <v>2.05</v>
      </c>
      <c r="E146" s="161"/>
      <c r="F146" s="161"/>
      <c r="G146" s="161"/>
      <c r="H146" s="161"/>
      <c r="I146" s="160">
        <v>200</v>
      </c>
      <c r="J146" s="161">
        <v>2.6</v>
      </c>
      <c r="K146" s="161"/>
      <c r="L146" s="161"/>
      <c r="M146" s="161"/>
      <c r="N146" s="161"/>
    </row>
    <row r="147" spans="1:14" ht="12.75">
      <c r="A147" s="162" t="s">
        <v>188</v>
      </c>
      <c r="B147" s="159" t="s">
        <v>189</v>
      </c>
      <c r="C147" s="160">
        <v>30</v>
      </c>
      <c r="D147" s="161">
        <v>0.15</v>
      </c>
      <c r="E147" s="161"/>
      <c r="F147" s="161"/>
      <c r="G147" s="161"/>
      <c r="H147" s="161"/>
      <c r="I147" s="160">
        <v>40</v>
      </c>
      <c r="J147" s="161">
        <v>0.2</v>
      </c>
      <c r="K147" s="161"/>
      <c r="L147" s="161"/>
      <c r="M147" s="161"/>
      <c r="N147" s="161"/>
    </row>
    <row r="148" spans="1:14" ht="12.75">
      <c r="A148" s="162" t="s">
        <v>38</v>
      </c>
      <c r="B148" s="159"/>
      <c r="C148" s="159">
        <v>200</v>
      </c>
      <c r="D148" s="161">
        <v>0.6</v>
      </c>
      <c r="E148" s="161"/>
      <c r="F148" s="161"/>
      <c r="G148" s="161"/>
      <c r="H148" s="161"/>
      <c r="I148" s="159">
        <v>200</v>
      </c>
      <c r="J148" s="161">
        <v>0.6</v>
      </c>
      <c r="K148" s="161"/>
      <c r="L148" s="161"/>
      <c r="M148" s="161"/>
      <c r="N148" s="161"/>
    </row>
    <row r="149" spans="1:14" ht="12.75">
      <c r="A149" s="162" t="s">
        <v>147</v>
      </c>
      <c r="B149" s="159"/>
      <c r="C149" s="160">
        <v>150</v>
      </c>
      <c r="D149" s="161">
        <v>0.6</v>
      </c>
      <c r="E149" s="161"/>
      <c r="F149" s="161"/>
      <c r="G149" s="161"/>
      <c r="H149" s="161"/>
      <c r="I149" s="160">
        <v>150</v>
      </c>
      <c r="J149" s="161">
        <v>0.6</v>
      </c>
      <c r="K149" s="161"/>
      <c r="L149" s="161"/>
      <c r="M149" s="161"/>
      <c r="N149" s="161"/>
    </row>
    <row r="150" spans="1:14" ht="12.75">
      <c r="A150" s="168" t="s">
        <v>148</v>
      </c>
      <c r="B150" s="164"/>
      <c r="C150" s="164"/>
      <c r="D150" s="169">
        <f>SUM(D146:D149)</f>
        <v>3.4</v>
      </c>
      <c r="E150" s="169"/>
      <c r="F150" s="169"/>
      <c r="G150" s="169"/>
      <c r="H150" s="169"/>
      <c r="I150" s="164"/>
      <c r="J150" s="169">
        <f>SUM(J146:J149)</f>
        <v>4</v>
      </c>
      <c r="K150" s="169"/>
      <c r="L150" s="169"/>
      <c r="M150" s="169"/>
      <c r="N150" s="169"/>
    </row>
    <row r="151" spans="1:14" ht="12.75">
      <c r="A151" s="22" t="s">
        <v>269</v>
      </c>
      <c r="B151" s="23"/>
      <c r="C151" s="23"/>
      <c r="D151" s="155"/>
      <c r="E151" s="23"/>
      <c r="F151" s="23"/>
      <c r="G151" s="23"/>
      <c r="H151" s="23"/>
      <c r="I151" s="157"/>
      <c r="J151" s="157"/>
      <c r="K151" s="157"/>
      <c r="L151" s="157"/>
      <c r="M151" s="157"/>
      <c r="N151" s="157"/>
    </row>
    <row r="152" spans="1:14" ht="12.75">
      <c r="A152" s="158" t="s">
        <v>242</v>
      </c>
      <c r="B152" s="159" t="s">
        <v>243</v>
      </c>
      <c r="C152" s="154" t="s">
        <v>244</v>
      </c>
      <c r="D152" s="155">
        <v>1.75</v>
      </c>
      <c r="E152" s="155"/>
      <c r="F152" s="155"/>
      <c r="G152" s="155"/>
      <c r="H152" s="155"/>
      <c r="I152" s="154" t="s">
        <v>249</v>
      </c>
      <c r="J152" s="155">
        <v>2.35</v>
      </c>
      <c r="K152" s="155"/>
      <c r="L152" s="155"/>
      <c r="M152" s="155"/>
      <c r="N152" s="155"/>
    </row>
    <row r="153" spans="1:14" ht="12.75">
      <c r="A153" s="173" t="s">
        <v>152</v>
      </c>
      <c r="B153" s="174" t="s">
        <v>153</v>
      </c>
      <c r="C153" s="170" t="s">
        <v>161</v>
      </c>
      <c r="D153" s="161">
        <v>0.15</v>
      </c>
      <c r="E153" s="161"/>
      <c r="F153" s="161"/>
      <c r="G153" s="161"/>
      <c r="H153" s="161"/>
      <c r="I153" s="167" t="s">
        <v>154</v>
      </c>
      <c r="J153" s="155">
        <v>0.15</v>
      </c>
      <c r="K153" s="155"/>
      <c r="L153" s="155"/>
      <c r="M153" s="155"/>
      <c r="N153" s="155"/>
    </row>
    <row r="154" spans="1:14" ht="12.75">
      <c r="A154" s="158" t="s">
        <v>245</v>
      </c>
      <c r="B154" s="159" t="s">
        <v>158</v>
      </c>
      <c r="C154" s="154">
        <v>100</v>
      </c>
      <c r="D154" s="155">
        <v>0.3</v>
      </c>
      <c r="E154" s="155"/>
      <c r="F154" s="155"/>
      <c r="G154" s="155"/>
      <c r="H154" s="155"/>
      <c r="I154" s="154">
        <v>100</v>
      </c>
      <c r="J154" s="155">
        <v>0.3</v>
      </c>
      <c r="K154" s="155"/>
      <c r="L154" s="155"/>
      <c r="M154" s="155"/>
      <c r="N154" s="155"/>
    </row>
    <row r="155" spans="1:14" ht="12.75">
      <c r="A155" s="162" t="s">
        <v>38</v>
      </c>
      <c r="B155" s="159"/>
      <c r="C155" s="159">
        <v>200</v>
      </c>
      <c r="D155" s="161">
        <v>0.6</v>
      </c>
      <c r="E155" s="161"/>
      <c r="F155" s="161"/>
      <c r="G155" s="161"/>
      <c r="H155" s="161"/>
      <c r="I155" s="159">
        <v>200</v>
      </c>
      <c r="J155" s="161">
        <v>0.6</v>
      </c>
      <c r="K155" s="161"/>
      <c r="L155" s="161"/>
      <c r="M155" s="161"/>
      <c r="N155" s="161"/>
    </row>
    <row r="156" spans="1:14" ht="12.75">
      <c r="A156" s="162" t="s">
        <v>147</v>
      </c>
      <c r="B156" s="159"/>
      <c r="C156" s="160">
        <v>150</v>
      </c>
      <c r="D156" s="161">
        <v>0.6</v>
      </c>
      <c r="E156" s="161"/>
      <c r="F156" s="161"/>
      <c r="G156" s="161"/>
      <c r="H156" s="161"/>
      <c r="I156" s="160">
        <v>100</v>
      </c>
      <c r="J156" s="161">
        <v>0.6</v>
      </c>
      <c r="K156" s="161"/>
      <c r="L156" s="161"/>
      <c r="M156" s="161"/>
      <c r="N156" s="161"/>
    </row>
    <row r="157" spans="1:14" ht="12.75">
      <c r="A157" s="163" t="s">
        <v>148</v>
      </c>
      <c r="B157" s="165"/>
      <c r="C157" s="165"/>
      <c r="D157" s="166">
        <f>SUM(D152:D156)</f>
        <v>3.4</v>
      </c>
      <c r="E157" s="166"/>
      <c r="F157" s="166"/>
      <c r="G157" s="166"/>
      <c r="H157" s="166"/>
      <c r="I157" s="165"/>
      <c r="J157" s="166">
        <f>SUM(J152:J156)</f>
        <v>4</v>
      </c>
      <c r="K157" s="166"/>
      <c r="L157" s="166"/>
      <c r="M157" s="166"/>
      <c r="N157" s="166"/>
    </row>
    <row r="159" ht="12.75">
      <c r="A159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Vartotojas</cp:lastModifiedBy>
  <cp:lastPrinted>2015-09-08T13:31:25Z</cp:lastPrinted>
  <dcterms:created xsi:type="dcterms:W3CDTF">1996-10-14T23:33:28Z</dcterms:created>
  <dcterms:modified xsi:type="dcterms:W3CDTF">2015-09-08T13:31:45Z</dcterms:modified>
  <cp:category/>
  <cp:version/>
  <cp:contentType/>
  <cp:contentStatus/>
</cp:coreProperties>
</file>